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6FAE4E8-C95D-4846-AFB9-B884A38FB2FD}" xr6:coauthVersionLast="45" xr6:coauthVersionMax="45" xr10:uidLastSave="{00000000-0000-0000-0000-000000000000}"/>
  <bookViews>
    <workbookView xWindow="255" yWindow="720" windowWidth="28545" windowHeight="15480" firstSheet="2" activeTab="2" xr2:uid="{00000000-000D-0000-FFFF-FFFF00000000}"/>
  </bookViews>
  <sheets>
    <sheet name="ՖՈՆԴ" sheetId="3" state="hidden" r:id="rId1"/>
    <sheet name="Համայնքապետարան" sheetId="2" state="hidden" r:id="rId2"/>
    <sheet name="Մերձավանի մանկապարտեզ ՀՈԱԿ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8" l="1"/>
  <c r="J72" i="2" l="1"/>
  <c r="L72" i="2"/>
  <c r="F85" i="2"/>
  <c r="F76" i="2"/>
  <c r="F69" i="2"/>
  <c r="F62" i="2"/>
  <c r="F55" i="2"/>
  <c r="F49" i="2"/>
  <c r="F42" i="2"/>
  <c r="F35" i="2"/>
  <c r="F23" i="2"/>
  <c r="F17" i="2"/>
  <c r="J7" i="3"/>
  <c r="J11" i="3"/>
  <c r="J12" i="3"/>
  <c r="J13" i="3"/>
  <c r="J14" i="3"/>
  <c r="J15" i="3"/>
  <c r="K88" i="2" l="1"/>
  <c r="K87" i="2"/>
  <c r="K79" i="2"/>
  <c r="K80" i="2"/>
  <c r="K81" i="2"/>
  <c r="K82" i="2"/>
  <c r="K83" i="2"/>
  <c r="K84" i="2"/>
  <c r="K78" i="2"/>
  <c r="K32" i="2"/>
  <c r="K65" i="2"/>
  <c r="K66" i="2"/>
  <c r="K67" i="2"/>
  <c r="K68" i="2"/>
  <c r="K64" i="2"/>
  <c r="K25" i="2"/>
  <c r="K26" i="2" s="1"/>
  <c r="K21" i="2"/>
  <c r="K22" i="2"/>
  <c r="K20" i="2"/>
  <c r="K13" i="2"/>
  <c r="K14" i="2"/>
  <c r="K15" i="2"/>
  <c r="K16" i="2"/>
  <c r="K12" i="2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C16" i="8"/>
  <c r="C32" i="8" s="1"/>
  <c r="E15" i="8"/>
  <c r="E14" i="8"/>
  <c r="E13" i="8"/>
  <c r="E12" i="8"/>
  <c r="G16" i="3"/>
  <c r="E16" i="3"/>
  <c r="D16" i="3"/>
  <c r="C16" i="3"/>
  <c r="H15" i="3"/>
  <c r="H14" i="3"/>
  <c r="H13" i="3"/>
  <c r="H12" i="3"/>
  <c r="H11" i="3"/>
  <c r="F10" i="3"/>
  <c r="H9" i="3"/>
  <c r="F8" i="3"/>
  <c r="H6" i="3"/>
  <c r="H5" i="3"/>
  <c r="H8" i="3" l="1"/>
  <c r="J8" i="3"/>
  <c r="H10" i="3"/>
  <c r="J10" i="3"/>
  <c r="J16" i="3" s="1"/>
  <c r="F16" i="3"/>
  <c r="K89" i="2"/>
  <c r="K23" i="2"/>
  <c r="K17" i="2"/>
  <c r="K85" i="2"/>
  <c r="K69" i="2"/>
  <c r="E16" i="8"/>
  <c r="E32" i="8" s="1"/>
  <c r="H7" i="3"/>
  <c r="H16" i="3" l="1"/>
  <c r="I89" i="2"/>
  <c r="H89" i="2"/>
  <c r="G89" i="2"/>
  <c r="F89" i="2"/>
  <c r="D89" i="2"/>
  <c r="C89" i="2"/>
  <c r="J88" i="2"/>
  <c r="E88" i="2"/>
  <c r="J87" i="2"/>
  <c r="E87" i="2"/>
  <c r="I85" i="2"/>
  <c r="H85" i="2"/>
  <c r="G85" i="2"/>
  <c r="D85" i="2"/>
  <c r="C85" i="2"/>
  <c r="J84" i="2"/>
  <c r="E84" i="2"/>
  <c r="J83" i="2"/>
  <c r="E83" i="2"/>
  <c r="J82" i="2"/>
  <c r="E82" i="2"/>
  <c r="J81" i="2"/>
  <c r="E81" i="2"/>
  <c r="J80" i="2"/>
  <c r="E80" i="2"/>
  <c r="J79" i="2"/>
  <c r="E79" i="2"/>
  <c r="J78" i="2"/>
  <c r="E78" i="2"/>
  <c r="I76" i="2"/>
  <c r="H76" i="2"/>
  <c r="D76" i="2"/>
  <c r="C76" i="2"/>
  <c r="E75" i="2"/>
  <c r="E74" i="2"/>
  <c r="E73" i="2"/>
  <c r="E71" i="2"/>
  <c r="I62" i="2"/>
  <c r="H62" i="2"/>
  <c r="D62" i="2"/>
  <c r="C62" i="2"/>
  <c r="E61" i="2"/>
  <c r="E60" i="2"/>
  <c r="E59" i="2"/>
  <c r="E58" i="2"/>
  <c r="I55" i="2"/>
  <c r="H55" i="2"/>
  <c r="D55" i="2"/>
  <c r="C55" i="2"/>
  <c r="E54" i="2"/>
  <c r="E53" i="2"/>
  <c r="E52" i="2"/>
  <c r="E51" i="2"/>
  <c r="I49" i="2"/>
  <c r="H49" i="2"/>
  <c r="D49" i="2"/>
  <c r="C49" i="2"/>
  <c r="E48" i="2"/>
  <c r="E47" i="2"/>
  <c r="E46" i="2"/>
  <c r="E45" i="2"/>
  <c r="I42" i="2"/>
  <c r="H42" i="2"/>
  <c r="D42" i="2"/>
  <c r="C42" i="2"/>
  <c r="E41" i="2"/>
  <c r="E40" i="2"/>
  <c r="E39" i="2"/>
  <c r="E38" i="2"/>
  <c r="I35" i="2"/>
  <c r="H35" i="2"/>
  <c r="D35" i="2"/>
  <c r="C35" i="2"/>
  <c r="G34" i="2"/>
  <c r="E34" i="2"/>
  <c r="G33" i="2"/>
  <c r="K33" i="2" s="1"/>
  <c r="E33" i="2"/>
  <c r="J32" i="2"/>
  <c r="G31" i="2"/>
  <c r="E31" i="2"/>
  <c r="G30" i="2"/>
  <c r="E30" i="2"/>
  <c r="G29" i="2"/>
  <c r="E29" i="2"/>
  <c r="I69" i="2"/>
  <c r="H69" i="2"/>
  <c r="G69" i="2"/>
  <c r="D69" i="2"/>
  <c r="C69" i="2"/>
  <c r="J68" i="2"/>
  <c r="E68" i="2"/>
  <c r="J67" i="2"/>
  <c r="E67" i="2"/>
  <c r="J66" i="2"/>
  <c r="E66" i="2"/>
  <c r="J65" i="2"/>
  <c r="E65" i="2"/>
  <c r="J64" i="2"/>
  <c r="E64" i="2"/>
  <c r="I26" i="2"/>
  <c r="H26" i="2"/>
  <c r="G26" i="2"/>
  <c r="F26" i="2"/>
  <c r="F90" i="2" s="1"/>
  <c r="D26" i="2"/>
  <c r="C26" i="2"/>
  <c r="J25" i="2"/>
  <c r="J26" i="2" s="1"/>
  <c r="E25" i="2"/>
  <c r="E26" i="2" s="1"/>
  <c r="I23" i="2"/>
  <c r="H23" i="2"/>
  <c r="G23" i="2"/>
  <c r="D23" i="2"/>
  <c r="C23" i="2"/>
  <c r="J22" i="2"/>
  <c r="E22" i="2"/>
  <c r="J21" i="2"/>
  <c r="E21" i="2"/>
  <c r="J20" i="2"/>
  <c r="E20" i="2"/>
  <c r="I17" i="2"/>
  <c r="H17" i="2"/>
  <c r="G17" i="2"/>
  <c r="D17" i="2"/>
  <c r="C17" i="2"/>
  <c r="J16" i="2"/>
  <c r="E16" i="2"/>
  <c r="J15" i="2"/>
  <c r="E15" i="2"/>
  <c r="J14" i="2"/>
  <c r="E14" i="2"/>
  <c r="J13" i="2"/>
  <c r="E13" i="2"/>
  <c r="J12" i="2"/>
  <c r="E12" i="2"/>
  <c r="E76" i="2" l="1"/>
  <c r="E89" i="2"/>
  <c r="H90" i="2"/>
  <c r="E85" i="2"/>
  <c r="C6" i="2"/>
  <c r="E35" i="2"/>
  <c r="E55" i="2"/>
  <c r="J85" i="2"/>
  <c r="F6" i="2"/>
  <c r="J29" i="2"/>
  <c r="K29" i="2"/>
  <c r="D90" i="2"/>
  <c r="J33" i="2"/>
  <c r="G35" i="2"/>
  <c r="K30" i="2"/>
  <c r="G39" i="2"/>
  <c r="K39" i="2" s="1"/>
  <c r="K31" i="2"/>
  <c r="J31" i="2"/>
  <c r="E69" i="2"/>
  <c r="J69" i="2"/>
  <c r="E17" i="2"/>
  <c r="E23" i="2"/>
  <c r="J30" i="2"/>
  <c r="G41" i="2"/>
  <c r="K41" i="2" s="1"/>
  <c r="K34" i="2"/>
  <c r="E42" i="2"/>
  <c r="E49" i="2"/>
  <c r="J89" i="2"/>
  <c r="J17" i="2"/>
  <c r="J23" i="2"/>
  <c r="G40" i="2"/>
  <c r="J40" i="2" s="1"/>
  <c r="E62" i="2"/>
  <c r="I90" i="2"/>
  <c r="J34" i="2"/>
  <c r="C90" i="2"/>
  <c r="G38" i="2"/>
  <c r="K38" i="2" s="1"/>
  <c r="G46" i="2" l="1"/>
  <c r="K46" i="2" s="1"/>
  <c r="E90" i="2"/>
  <c r="E91" i="2" s="1"/>
  <c r="J35" i="2"/>
  <c r="J39" i="2"/>
  <c r="K35" i="2"/>
  <c r="G48" i="2"/>
  <c r="K48" i="2" s="1"/>
  <c r="J41" i="2"/>
  <c r="G47" i="2"/>
  <c r="K40" i="2"/>
  <c r="K42" i="2" s="1"/>
  <c r="J38" i="2"/>
  <c r="G42" i="2"/>
  <c r="G45" i="2"/>
  <c r="K45" i="2" s="1"/>
  <c r="J46" i="2" l="1"/>
  <c r="G52" i="2"/>
  <c r="K52" i="2" s="1"/>
  <c r="J48" i="2"/>
  <c r="G54" i="2"/>
  <c r="K54" i="2" s="1"/>
  <c r="K47" i="2"/>
  <c r="K49" i="2" s="1"/>
  <c r="G53" i="2"/>
  <c r="J47" i="2"/>
  <c r="J42" i="2"/>
  <c r="G49" i="2"/>
  <c r="G51" i="2"/>
  <c r="K51" i="2" s="1"/>
  <c r="J45" i="2"/>
  <c r="J54" i="2"/>
  <c r="G61" i="2" l="1"/>
  <c r="K61" i="2" s="1"/>
  <c r="J52" i="2"/>
  <c r="G59" i="2"/>
  <c r="K59" i="2" s="1"/>
  <c r="J49" i="2"/>
  <c r="K53" i="2"/>
  <c r="K55" i="2" s="1"/>
  <c r="J53" i="2"/>
  <c r="G60" i="2"/>
  <c r="J59" i="2"/>
  <c r="J51" i="2"/>
  <c r="G55" i="2"/>
  <c r="G58" i="2"/>
  <c r="K58" i="2" s="1"/>
  <c r="G74" i="2"/>
  <c r="K74" i="2" s="1"/>
  <c r="J61" i="2"/>
  <c r="J55" i="2" l="1"/>
  <c r="K72" i="2"/>
  <c r="K60" i="2"/>
  <c r="K62" i="2" s="1"/>
  <c r="J60" i="2"/>
  <c r="G71" i="2"/>
  <c r="G62" i="2"/>
  <c r="J58" i="2"/>
  <c r="G75" i="2"/>
  <c r="J74" i="2"/>
  <c r="J62" i="2" l="1"/>
  <c r="K71" i="2"/>
  <c r="G73" i="2"/>
  <c r="G76" i="2" s="1"/>
  <c r="G90" i="2" s="1"/>
  <c r="J71" i="2"/>
  <c r="J75" i="2"/>
  <c r="K75" i="2"/>
  <c r="J73" i="2" l="1"/>
  <c r="J76" i="2" s="1"/>
  <c r="J90" i="2" s="1"/>
  <c r="J91" i="2" s="1"/>
  <c r="J92" i="2" s="1"/>
  <c r="K73" i="2"/>
  <c r="K76" i="2" s="1"/>
  <c r="K90" i="2" s="1"/>
</calcChain>
</file>

<file path=xl/sharedStrings.xml><?xml version="1.0" encoding="utf-8"?>
<sst xmlns="http://schemas.openxmlformats.org/spreadsheetml/2006/main" count="148" uniqueCount="111">
  <si>
    <t>Հավելված 1</t>
  </si>
  <si>
    <t>Փարաքար համայնքի ավագանու</t>
  </si>
  <si>
    <t>ՀԱՍՏԻՔԱՑՈՒՑԱԿԸ ԵՎ ՊԱՇՏՈՆԱՅԻՆ ԴՐՈՒՅՔԱՉԱՓԵՐԸ</t>
  </si>
  <si>
    <t>դրամ</t>
  </si>
  <si>
    <t>Հաստիքների անվանումը</t>
  </si>
  <si>
    <t>Հաստիքների քանակը</t>
  </si>
  <si>
    <t>Հաստիքի ամսական պաշտոնային դրույքաչափը</t>
  </si>
  <si>
    <t>Ընդամենը ամսական  աշխատավարձը</t>
  </si>
  <si>
    <t>Տնօրեն</t>
  </si>
  <si>
    <t>ԸՆԴԱՄԵՆԸ</t>
  </si>
  <si>
    <t>ՀԱՅԱՍՏԱՆԻ ՀԱՆՐԱՊԵՏՈՒԹՅԱՆ ԱՐՄԱՎԻՐԻ ՄԱՐԶԻ ՓԱՐԱՔԱՐԻ ՀԱՄԱՅՆՔԱՊԵՏԱՐԱՆԻ ԱՇԽԱՏԱԿԱԶՄԻ ԱՇԽԱՏԱԿԻՑՆԵՐԻ ԹՎԱՔԱՆԱԿԸ, ՀԱՍՏԻՔԱՑՈՒՑԱԿԸ ԵՎ ՊԱՇՏՈՆԱՅԻՆ ԴՐՈՒՅՔԱՉԱՓԵՐԸ</t>
  </si>
  <si>
    <t xml:space="preserve">Աշխատակիցների  քանակը՝  </t>
  </si>
  <si>
    <t>Հ/Հ</t>
  </si>
  <si>
    <t>ՀԱՍՏԻՔԻ ԱՆՎԱՆՈՒՄԸ</t>
  </si>
  <si>
    <t>ՀԱՍՏԻՔԱՅԻՆ ՄԻԱՎՈՐԸ</t>
  </si>
  <si>
    <t>ՊԱՇՏՈՆԱՅԻՆ ԴՐՈՒՅՔԱՉԱՓԸ (սահմանվում է հաստիքային մեկ միավորի համար)</t>
  </si>
  <si>
    <t>Աշխատավարձի չափը</t>
  </si>
  <si>
    <t>Հավելավճար</t>
  </si>
  <si>
    <t>Լրավճար</t>
  </si>
  <si>
    <t>ՀԱՄԱՅՆՔԱՅԻՆ ՔԱՂԱՔԱԿԱՆ ԵՎ ՀԱՅԵՑՈՂԱԿԱՆ ՊԱՇՏՈՆՆԵՐ</t>
  </si>
  <si>
    <t>Համայնքի ղեկավար</t>
  </si>
  <si>
    <t>Համայնքի ղեկավարի  առաջին տեղակալ</t>
  </si>
  <si>
    <t>Համայնքի ղեկավարի տեղակալ</t>
  </si>
  <si>
    <t>Համայնքի ղեկավարի խորհրդական</t>
  </si>
  <si>
    <t>Համայնքի ղեկավարի օգնական</t>
  </si>
  <si>
    <t>Ընդամենը</t>
  </si>
  <si>
    <t>ՀԱՄԱՅՆՔԱՅԻՆ ՎԱՐՉԱԿԱՆ ՊԱՇՏՈՆՆԵՐ</t>
  </si>
  <si>
    <t>Վարչական ղեկավար / մինչև 2000 բնակիչ/</t>
  </si>
  <si>
    <t>Վարչական ղեկավար / 2000- 3000 բնակիչ/</t>
  </si>
  <si>
    <t>Վարչական ղեկավար / 3000- 4000 բնակիչ/</t>
  </si>
  <si>
    <t>ՀԱՄԱՅՆՔԱՅԻՆ ԾԱՌԱՅՈՒԹՅԱՆ ՊԱՇՏՈՆՆԵՐ</t>
  </si>
  <si>
    <t>Աշխատակազմի քարտուղար</t>
  </si>
  <si>
    <t>Քաղաքաշինության , հողաշինության , գյուղատնտեսության և բնապահպանության բաժին</t>
  </si>
  <si>
    <t>Բաժնի պետ</t>
  </si>
  <si>
    <t>Բաժնի պետի տեղակալ</t>
  </si>
  <si>
    <t>Գլխավոր մասնագետ</t>
  </si>
  <si>
    <t>Առաջատար մասնագետ</t>
  </si>
  <si>
    <t>Առաջին կարգի մասնագետ</t>
  </si>
  <si>
    <t>Ֆինանսատնտեսագիտական, գնումների,եկամուտների հաշվառման և հավաքագրման բաժին</t>
  </si>
  <si>
    <t>Գլխավոր մասնագետ /Գլխ.հաշվապահ/</t>
  </si>
  <si>
    <t>Կրթության, մշակույթի, սպորտի և երիտասարդության հարցերի ,արտաքին կապերի , տուրիզմի բաժին</t>
  </si>
  <si>
    <t xml:space="preserve">Սոցիալական աջակցության և առողջապահության   հարցերի բաժին </t>
  </si>
  <si>
    <t>Իրավաբանական  բաժին</t>
  </si>
  <si>
    <t xml:space="preserve">Գլխավոր մասնագետ </t>
  </si>
  <si>
    <t xml:space="preserve">Առաջին կարգի մասնագետ </t>
  </si>
  <si>
    <t xml:space="preserve">Քարտուղարության, անձնակազմի կառավարման, հասարակայնության, տեղեկատվական տեխնոլոգիաների բաժին </t>
  </si>
  <si>
    <t>Աշխատակազմ (կառուցվածքային ստորաբաժանումների մեջ չներառված պաշտոններ)</t>
  </si>
  <si>
    <t>Առաջատար մասնագետ /1000-3000 բնակիչ /</t>
  </si>
  <si>
    <t>Առաջատար մասնագետ / 3000-4000 բնակիչ /</t>
  </si>
  <si>
    <t>Առաջին կարգի մասնագետ  /3000-4000 բնակիչ /</t>
  </si>
  <si>
    <t>Առաջին կարգի մասնագետ / զին ղեկ./</t>
  </si>
  <si>
    <t>ՏԵԽՆԻԿԱԿԱՆ ՍՊԱՍԱՐԿՈՒՄ ԻՐԱԿԱՆԱՑՆՈՂ ԱՆՁՆԱԿԱԶՄ</t>
  </si>
  <si>
    <t>Հավաքարար</t>
  </si>
  <si>
    <t>Գործավար</t>
  </si>
  <si>
    <t>Վարորդ</t>
  </si>
  <si>
    <t>Թեժ գծի զանգերի պատասխանատու</t>
  </si>
  <si>
    <t>Նկարահանող օպերատոր</t>
  </si>
  <si>
    <t>Տնտեսվար</t>
  </si>
  <si>
    <t>Հսկիչ տեսուչ</t>
  </si>
  <si>
    <t>ՔԱՂԱՔԱՑԻԱԿԱՆ ԱՇԽԱՏԱՆՔ ԻՐԱԿԱՆԱՑՆՈՂ ԱՆՁՆԱԿԱԶՄ</t>
  </si>
  <si>
    <t>Ցանցային  ադմինիստրատոր</t>
  </si>
  <si>
    <t>2</t>
  </si>
  <si>
    <t>Անասնաբույժ</t>
  </si>
  <si>
    <t>ԸՆԴԱՄԵՆԸ աշխատակազմ</t>
  </si>
  <si>
    <t>Տ  Ե  Ղ  Ե  Կ  Ա  Ն  Ք</t>
  </si>
  <si>
    <t xml:space="preserve">ՀՀ Արմավիրի մարզի 2024 թ.նախատեսվող աշխատավարձի ֆոնդերի վերաբերյալ` համայնքապետարանների աշխատակազմեր, ենթակա բյուջետային հիմնարկներ և ՀՈԱԿ-ներ </t>
  </si>
  <si>
    <t>հազ.դրամով</t>
  </si>
  <si>
    <t>ՓԱՐԱՔԱՐԻ ՀԱՄԱՅՆՔ</t>
  </si>
  <si>
    <t>Համայնքապետարանի աշխատավարձի ֆոնդը</t>
  </si>
  <si>
    <t>Ենթակա բյուջետային հիմնարկների աշխատավարձի ֆոնդը</t>
  </si>
  <si>
    <t>ՀՈԱԿ-ների աշխատավարձի ֆոնդը</t>
  </si>
  <si>
    <t>Նախկին ֆոնդը 2023թ.</t>
  </si>
  <si>
    <t>տարբերու.</t>
  </si>
  <si>
    <t>Փարաքարի համայնքապետարան</t>
  </si>
  <si>
    <t>«Բարեկարգում» տնօրինություն</t>
  </si>
  <si>
    <t>«Մշակույթ և երիտասարդություն» ՀՈԱԿ</t>
  </si>
  <si>
    <t>«Արվեստի դպրոց»ՀՈԱԿ</t>
  </si>
  <si>
    <t>«Փարաքարի մարզադպրոց»ՀՈԱԿ</t>
  </si>
  <si>
    <t>«Փարաքարի մանկապարտեզ» ՀՈԱԿ</t>
  </si>
  <si>
    <t>«Մերձավանի մանկապարտեզ» ՀՈԱԿ</t>
  </si>
  <si>
    <t>«Նորակերտի մանկապարտեզ» ՀՈԱԿ</t>
  </si>
  <si>
    <t>«Բաղրամյանի  մանկապարտեզ» ՀՈԱԿ</t>
  </si>
  <si>
    <t>«Մուսալեռի մանկապարտեզ» ՀՈԱԿ</t>
  </si>
  <si>
    <t>«Պտղունքի մանկապարտեզ» ՀՈԱԿ</t>
  </si>
  <si>
    <t>Ը ն դ ա մ ե ն ը</t>
  </si>
  <si>
    <t>Բուժքույր</t>
  </si>
  <si>
    <t>Օժանդակ բանվոր</t>
  </si>
  <si>
    <t>Գլխավոր հաշվապահ</t>
  </si>
  <si>
    <t>Դաստիարակի օգնական</t>
  </si>
  <si>
    <t xml:space="preserve">Ռուսաց լեզվի մանկավարժ </t>
  </si>
  <si>
    <t>Օտար լեզվի  (անգլերեն) մանկավարժ</t>
  </si>
  <si>
    <t>Ֆիզկուլտ հրահանգիչ</t>
  </si>
  <si>
    <t>Պարուսույց</t>
  </si>
  <si>
    <t>Խոհարար</t>
  </si>
  <si>
    <t>Խոհարարի օգնական</t>
  </si>
  <si>
    <t>Լվացարար</t>
  </si>
  <si>
    <t>Դռնապան</t>
  </si>
  <si>
    <t xml:space="preserve">Մեթոդիստ / ուս. գծով տնօրենի տեղակալ / </t>
  </si>
  <si>
    <t>Երաժշտության դաստիարակ</t>
  </si>
  <si>
    <t>Դաստիարակ</t>
  </si>
  <si>
    <t>Պահակ-այգեպան</t>
  </si>
  <si>
    <t xml:space="preserve">ՀԱՅԱՍՏԱՆԻ ՀԱՆՐԱՊԵՏՈՒԹՅԱՆ  ՓԱՐԱՔԱՐ  ՀԱՄԱՅՆՔԻ  &lt;&lt; ՄԵՐՁԱՎԱՆԻ ՄԱՆԿԱՊԱՐՏԵԶ &gt;&gt; ՀԱՄԱՅՆՔԱՅԻՆ ՈՉ ԱՌԵՎՏՐԱՅԻՆ ԿԱԶՄԱԿԵՐՊՈՒԹՅՈՒՆ                                                                      </t>
  </si>
  <si>
    <t>2023թ.</t>
  </si>
  <si>
    <t>Տարբերություն  պակասեցում ( -)/ ավելացում (+)</t>
  </si>
  <si>
    <t>Եկամուտ</t>
  </si>
  <si>
    <t>Սուբսիդիա 2024</t>
  </si>
  <si>
    <t>2023թվականի Դեկտեմբերի 15-ի</t>
  </si>
  <si>
    <t>N       -Ա որոշման</t>
  </si>
  <si>
    <t xml:space="preserve">Հայաստանի Հանրապետության                                                                                         Արմավիրի  մարզի Փարաքար համայնքի ավագանու  2025 թվականի օգոստոսի  4-ի թիվ  72 - Ա որոշման  </t>
  </si>
  <si>
    <t>Հատուկ մանկավարժ -Լոգոպեդ</t>
  </si>
  <si>
    <t>Հավելված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</si>
</sst>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#,##0.0_ ;\-#,##0.0\ "/>
    <numFmt numFmtId="167" formatCode="_(* #,##0.0_);_(* \(#,##0.0\);_(* &quot;-&quot;_);_(@_)"/>
    <numFmt numFmtId="168" formatCode="_-* #,##0.00_р_._-;\-* #,##0.0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GHEA Grapalat"/>
      <family val="3"/>
    </font>
    <font>
      <sz val="10"/>
      <name val="GHEA Grapalat"/>
      <family val="3"/>
    </font>
    <font>
      <sz val="10"/>
      <name val="Arial"/>
      <family val="2"/>
    </font>
    <font>
      <sz val="11"/>
      <name val="GHEA Grapalat"/>
      <family val="3"/>
    </font>
    <font>
      <sz val="11"/>
      <color indexed="8"/>
      <name val="GHEA Grapalat"/>
      <family val="3"/>
    </font>
    <font>
      <sz val="11"/>
      <color indexed="8"/>
      <name val="Calibri"/>
      <family val="2"/>
      <charset val="204"/>
    </font>
    <font>
      <b/>
      <sz val="11"/>
      <color indexed="8"/>
      <name val="GHEA Grapalat"/>
      <family val="3"/>
    </font>
    <font>
      <b/>
      <sz val="11"/>
      <name val="GHEA Grapalat"/>
      <family val="3"/>
    </font>
    <font>
      <sz val="11"/>
      <color theme="1"/>
      <name val="GHEA Grapalat"/>
      <family val="3"/>
    </font>
    <font>
      <sz val="8"/>
      <name val="GHEA Grapalat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8" fontId="7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3" fontId="6" fillId="0" borderId="1" xfId="1" applyNumberFormat="1" applyFont="1" applyBorder="1" applyAlignment="1">
      <alignment vertical="center"/>
    </xf>
    <xf numFmtId="3" fontId="6" fillId="6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5" fontId="8" fillId="0" borderId="0" xfId="0" applyNumberFormat="1" applyFont="1" applyAlignment="1">
      <alignment horizontal="center" vertical="center" wrapText="1"/>
    </xf>
    <xf numFmtId="167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5" fillId="0" borderId="0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6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right" vertical="center" wrapText="1"/>
    </xf>
  </cellXfs>
  <cellStyles count="4">
    <cellStyle name="Comma" xfId="1" builtinId="3"/>
    <cellStyle name="Comma 2" xfId="3" xr:uid="{00000000-0005-0000-0000-000000000000}"/>
    <cellStyle name="Normal" xfId="0" builtinId="0"/>
    <cellStyle name="Normal_Sheet1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opLeftCell="A11" workbookViewId="0">
      <selection activeCell="H19" sqref="H19"/>
    </sheetView>
  </sheetViews>
  <sheetFormatPr defaultRowHeight="16.5" x14ac:dyDescent="0.25"/>
  <cols>
    <col min="1" max="1" width="4.140625" style="47" customWidth="1"/>
    <col min="2" max="2" width="32" style="48" customWidth="1"/>
    <col min="3" max="3" width="10.28515625" style="63" customWidth="1"/>
    <col min="4" max="4" width="9.140625" style="47" customWidth="1"/>
    <col min="5" max="5" width="11.140625" style="47" customWidth="1"/>
    <col min="6" max="6" width="11.42578125" style="47" customWidth="1"/>
    <col min="7" max="7" width="10.42578125" style="47" customWidth="1"/>
    <col min="8" max="8" width="13.42578125" style="47" customWidth="1"/>
    <col min="9" max="9" width="12" style="47" hidden="1" customWidth="1"/>
    <col min="10" max="10" width="12.5703125" style="47" hidden="1" customWidth="1"/>
    <col min="11" max="256" width="9.140625" style="47"/>
    <col min="257" max="257" width="4.140625" style="47" customWidth="1"/>
    <col min="258" max="258" width="32" style="47" customWidth="1"/>
    <col min="259" max="259" width="10.28515625" style="47" customWidth="1"/>
    <col min="260" max="260" width="9.140625" style="47"/>
    <col min="261" max="261" width="11.140625" style="47" customWidth="1"/>
    <col min="262" max="262" width="11.42578125" style="47" customWidth="1"/>
    <col min="263" max="264" width="10.42578125" style="47" customWidth="1"/>
    <col min="265" max="512" width="9.140625" style="47"/>
    <col min="513" max="513" width="4.140625" style="47" customWidth="1"/>
    <col min="514" max="514" width="32" style="47" customWidth="1"/>
    <col min="515" max="515" width="10.28515625" style="47" customWidth="1"/>
    <col min="516" max="516" width="9.140625" style="47"/>
    <col min="517" max="517" width="11.140625" style="47" customWidth="1"/>
    <col min="518" max="518" width="11.42578125" style="47" customWidth="1"/>
    <col min="519" max="520" width="10.42578125" style="47" customWidth="1"/>
    <col min="521" max="768" width="9.140625" style="47"/>
    <col min="769" max="769" width="4.140625" style="47" customWidth="1"/>
    <col min="770" max="770" width="32" style="47" customWidth="1"/>
    <col min="771" max="771" width="10.28515625" style="47" customWidth="1"/>
    <col min="772" max="772" width="9.140625" style="47"/>
    <col min="773" max="773" width="11.140625" style="47" customWidth="1"/>
    <col min="774" max="774" width="11.42578125" style="47" customWidth="1"/>
    <col min="775" max="776" width="10.42578125" style="47" customWidth="1"/>
    <col min="777" max="1024" width="9.140625" style="47"/>
    <col min="1025" max="1025" width="4.140625" style="47" customWidth="1"/>
    <col min="1026" max="1026" width="32" style="47" customWidth="1"/>
    <col min="1027" max="1027" width="10.28515625" style="47" customWidth="1"/>
    <col min="1028" max="1028" width="9.140625" style="47"/>
    <col min="1029" max="1029" width="11.140625" style="47" customWidth="1"/>
    <col min="1030" max="1030" width="11.42578125" style="47" customWidth="1"/>
    <col min="1031" max="1032" width="10.42578125" style="47" customWidth="1"/>
    <col min="1033" max="1280" width="9.140625" style="47"/>
    <col min="1281" max="1281" width="4.140625" style="47" customWidth="1"/>
    <col min="1282" max="1282" width="32" style="47" customWidth="1"/>
    <col min="1283" max="1283" width="10.28515625" style="47" customWidth="1"/>
    <col min="1284" max="1284" width="9.140625" style="47"/>
    <col min="1285" max="1285" width="11.140625" style="47" customWidth="1"/>
    <col min="1286" max="1286" width="11.42578125" style="47" customWidth="1"/>
    <col min="1287" max="1288" width="10.42578125" style="47" customWidth="1"/>
    <col min="1289" max="1536" width="9.140625" style="47"/>
    <col min="1537" max="1537" width="4.140625" style="47" customWidth="1"/>
    <col min="1538" max="1538" width="32" style="47" customWidth="1"/>
    <col min="1539" max="1539" width="10.28515625" style="47" customWidth="1"/>
    <col min="1540" max="1540" width="9.140625" style="47"/>
    <col min="1541" max="1541" width="11.140625" style="47" customWidth="1"/>
    <col min="1542" max="1542" width="11.42578125" style="47" customWidth="1"/>
    <col min="1543" max="1544" width="10.42578125" style="47" customWidth="1"/>
    <col min="1545" max="1792" width="9.140625" style="47"/>
    <col min="1793" max="1793" width="4.140625" style="47" customWidth="1"/>
    <col min="1794" max="1794" width="32" style="47" customWidth="1"/>
    <col min="1795" max="1795" width="10.28515625" style="47" customWidth="1"/>
    <col min="1796" max="1796" width="9.140625" style="47"/>
    <col min="1797" max="1797" width="11.140625" style="47" customWidth="1"/>
    <col min="1798" max="1798" width="11.42578125" style="47" customWidth="1"/>
    <col min="1799" max="1800" width="10.42578125" style="47" customWidth="1"/>
    <col min="1801" max="2048" width="9.140625" style="47"/>
    <col min="2049" max="2049" width="4.140625" style="47" customWidth="1"/>
    <col min="2050" max="2050" width="32" style="47" customWidth="1"/>
    <col min="2051" max="2051" width="10.28515625" style="47" customWidth="1"/>
    <col min="2052" max="2052" width="9.140625" style="47"/>
    <col min="2053" max="2053" width="11.140625" style="47" customWidth="1"/>
    <col min="2054" max="2054" width="11.42578125" style="47" customWidth="1"/>
    <col min="2055" max="2056" width="10.42578125" style="47" customWidth="1"/>
    <col min="2057" max="2304" width="9.140625" style="47"/>
    <col min="2305" max="2305" width="4.140625" style="47" customWidth="1"/>
    <col min="2306" max="2306" width="32" style="47" customWidth="1"/>
    <col min="2307" max="2307" width="10.28515625" style="47" customWidth="1"/>
    <col min="2308" max="2308" width="9.140625" style="47"/>
    <col min="2309" max="2309" width="11.140625" style="47" customWidth="1"/>
    <col min="2310" max="2310" width="11.42578125" style="47" customWidth="1"/>
    <col min="2311" max="2312" width="10.42578125" style="47" customWidth="1"/>
    <col min="2313" max="2560" width="9.140625" style="47"/>
    <col min="2561" max="2561" width="4.140625" style="47" customWidth="1"/>
    <col min="2562" max="2562" width="32" style="47" customWidth="1"/>
    <col min="2563" max="2563" width="10.28515625" style="47" customWidth="1"/>
    <col min="2564" max="2564" width="9.140625" style="47"/>
    <col min="2565" max="2565" width="11.140625" style="47" customWidth="1"/>
    <col min="2566" max="2566" width="11.42578125" style="47" customWidth="1"/>
    <col min="2567" max="2568" width="10.42578125" style="47" customWidth="1"/>
    <col min="2569" max="2816" width="9.140625" style="47"/>
    <col min="2817" max="2817" width="4.140625" style="47" customWidth="1"/>
    <col min="2818" max="2818" width="32" style="47" customWidth="1"/>
    <col min="2819" max="2819" width="10.28515625" style="47" customWidth="1"/>
    <col min="2820" max="2820" width="9.140625" style="47"/>
    <col min="2821" max="2821" width="11.140625" style="47" customWidth="1"/>
    <col min="2822" max="2822" width="11.42578125" style="47" customWidth="1"/>
    <col min="2823" max="2824" width="10.42578125" style="47" customWidth="1"/>
    <col min="2825" max="3072" width="9.140625" style="47"/>
    <col min="3073" max="3073" width="4.140625" style="47" customWidth="1"/>
    <col min="3074" max="3074" width="32" style="47" customWidth="1"/>
    <col min="3075" max="3075" width="10.28515625" style="47" customWidth="1"/>
    <col min="3076" max="3076" width="9.140625" style="47"/>
    <col min="3077" max="3077" width="11.140625" style="47" customWidth="1"/>
    <col min="3078" max="3078" width="11.42578125" style="47" customWidth="1"/>
    <col min="3079" max="3080" width="10.42578125" style="47" customWidth="1"/>
    <col min="3081" max="3328" width="9.140625" style="47"/>
    <col min="3329" max="3329" width="4.140625" style="47" customWidth="1"/>
    <col min="3330" max="3330" width="32" style="47" customWidth="1"/>
    <col min="3331" max="3331" width="10.28515625" style="47" customWidth="1"/>
    <col min="3332" max="3332" width="9.140625" style="47"/>
    <col min="3333" max="3333" width="11.140625" style="47" customWidth="1"/>
    <col min="3334" max="3334" width="11.42578125" style="47" customWidth="1"/>
    <col min="3335" max="3336" width="10.42578125" style="47" customWidth="1"/>
    <col min="3337" max="3584" width="9.140625" style="47"/>
    <col min="3585" max="3585" width="4.140625" style="47" customWidth="1"/>
    <col min="3586" max="3586" width="32" style="47" customWidth="1"/>
    <col min="3587" max="3587" width="10.28515625" style="47" customWidth="1"/>
    <col min="3588" max="3588" width="9.140625" style="47"/>
    <col min="3589" max="3589" width="11.140625" style="47" customWidth="1"/>
    <col min="3590" max="3590" width="11.42578125" style="47" customWidth="1"/>
    <col min="3591" max="3592" width="10.42578125" style="47" customWidth="1"/>
    <col min="3593" max="3840" width="9.140625" style="47"/>
    <col min="3841" max="3841" width="4.140625" style="47" customWidth="1"/>
    <col min="3842" max="3842" width="32" style="47" customWidth="1"/>
    <col min="3843" max="3843" width="10.28515625" style="47" customWidth="1"/>
    <col min="3844" max="3844" width="9.140625" style="47"/>
    <col min="3845" max="3845" width="11.140625" style="47" customWidth="1"/>
    <col min="3846" max="3846" width="11.42578125" style="47" customWidth="1"/>
    <col min="3847" max="3848" width="10.42578125" style="47" customWidth="1"/>
    <col min="3849" max="4096" width="9.140625" style="47"/>
    <col min="4097" max="4097" width="4.140625" style="47" customWidth="1"/>
    <col min="4098" max="4098" width="32" style="47" customWidth="1"/>
    <col min="4099" max="4099" width="10.28515625" style="47" customWidth="1"/>
    <col min="4100" max="4100" width="9.140625" style="47"/>
    <col min="4101" max="4101" width="11.140625" style="47" customWidth="1"/>
    <col min="4102" max="4102" width="11.42578125" style="47" customWidth="1"/>
    <col min="4103" max="4104" width="10.42578125" style="47" customWidth="1"/>
    <col min="4105" max="4352" width="9.140625" style="47"/>
    <col min="4353" max="4353" width="4.140625" style="47" customWidth="1"/>
    <col min="4354" max="4354" width="32" style="47" customWidth="1"/>
    <col min="4355" max="4355" width="10.28515625" style="47" customWidth="1"/>
    <col min="4356" max="4356" width="9.140625" style="47"/>
    <col min="4357" max="4357" width="11.140625" style="47" customWidth="1"/>
    <col min="4358" max="4358" width="11.42578125" style="47" customWidth="1"/>
    <col min="4359" max="4360" width="10.42578125" style="47" customWidth="1"/>
    <col min="4361" max="4608" width="9.140625" style="47"/>
    <col min="4609" max="4609" width="4.140625" style="47" customWidth="1"/>
    <col min="4610" max="4610" width="32" style="47" customWidth="1"/>
    <col min="4611" max="4611" width="10.28515625" style="47" customWidth="1"/>
    <col min="4612" max="4612" width="9.140625" style="47"/>
    <col min="4613" max="4613" width="11.140625" style="47" customWidth="1"/>
    <col min="4614" max="4614" width="11.42578125" style="47" customWidth="1"/>
    <col min="4615" max="4616" width="10.42578125" style="47" customWidth="1"/>
    <col min="4617" max="4864" width="9.140625" style="47"/>
    <col min="4865" max="4865" width="4.140625" style="47" customWidth="1"/>
    <col min="4866" max="4866" width="32" style="47" customWidth="1"/>
    <col min="4867" max="4867" width="10.28515625" style="47" customWidth="1"/>
    <col min="4868" max="4868" width="9.140625" style="47"/>
    <col min="4869" max="4869" width="11.140625" style="47" customWidth="1"/>
    <col min="4870" max="4870" width="11.42578125" style="47" customWidth="1"/>
    <col min="4871" max="4872" width="10.42578125" style="47" customWidth="1"/>
    <col min="4873" max="5120" width="9.140625" style="47"/>
    <col min="5121" max="5121" width="4.140625" style="47" customWidth="1"/>
    <col min="5122" max="5122" width="32" style="47" customWidth="1"/>
    <col min="5123" max="5123" width="10.28515625" style="47" customWidth="1"/>
    <col min="5124" max="5124" width="9.140625" style="47"/>
    <col min="5125" max="5125" width="11.140625" style="47" customWidth="1"/>
    <col min="5126" max="5126" width="11.42578125" style="47" customWidth="1"/>
    <col min="5127" max="5128" width="10.42578125" style="47" customWidth="1"/>
    <col min="5129" max="5376" width="9.140625" style="47"/>
    <col min="5377" max="5377" width="4.140625" style="47" customWidth="1"/>
    <col min="5378" max="5378" width="32" style="47" customWidth="1"/>
    <col min="5379" max="5379" width="10.28515625" style="47" customWidth="1"/>
    <col min="5380" max="5380" width="9.140625" style="47"/>
    <col min="5381" max="5381" width="11.140625" style="47" customWidth="1"/>
    <col min="5382" max="5382" width="11.42578125" style="47" customWidth="1"/>
    <col min="5383" max="5384" width="10.42578125" style="47" customWidth="1"/>
    <col min="5385" max="5632" width="9.140625" style="47"/>
    <col min="5633" max="5633" width="4.140625" style="47" customWidth="1"/>
    <col min="5634" max="5634" width="32" style="47" customWidth="1"/>
    <col min="5635" max="5635" width="10.28515625" style="47" customWidth="1"/>
    <col min="5636" max="5636" width="9.140625" style="47"/>
    <col min="5637" max="5637" width="11.140625" style="47" customWidth="1"/>
    <col min="5638" max="5638" width="11.42578125" style="47" customWidth="1"/>
    <col min="5639" max="5640" width="10.42578125" style="47" customWidth="1"/>
    <col min="5641" max="5888" width="9.140625" style="47"/>
    <col min="5889" max="5889" width="4.140625" style="47" customWidth="1"/>
    <col min="5890" max="5890" width="32" style="47" customWidth="1"/>
    <col min="5891" max="5891" width="10.28515625" style="47" customWidth="1"/>
    <col min="5892" max="5892" width="9.140625" style="47"/>
    <col min="5893" max="5893" width="11.140625" style="47" customWidth="1"/>
    <col min="5894" max="5894" width="11.42578125" style="47" customWidth="1"/>
    <col min="5895" max="5896" width="10.42578125" style="47" customWidth="1"/>
    <col min="5897" max="6144" width="9.140625" style="47"/>
    <col min="6145" max="6145" width="4.140625" style="47" customWidth="1"/>
    <col min="6146" max="6146" width="32" style="47" customWidth="1"/>
    <col min="6147" max="6147" width="10.28515625" style="47" customWidth="1"/>
    <col min="6148" max="6148" width="9.140625" style="47"/>
    <col min="6149" max="6149" width="11.140625" style="47" customWidth="1"/>
    <col min="6150" max="6150" width="11.42578125" style="47" customWidth="1"/>
    <col min="6151" max="6152" width="10.42578125" style="47" customWidth="1"/>
    <col min="6153" max="6400" width="9.140625" style="47"/>
    <col min="6401" max="6401" width="4.140625" style="47" customWidth="1"/>
    <col min="6402" max="6402" width="32" style="47" customWidth="1"/>
    <col min="6403" max="6403" width="10.28515625" style="47" customWidth="1"/>
    <col min="6404" max="6404" width="9.140625" style="47"/>
    <col min="6405" max="6405" width="11.140625" style="47" customWidth="1"/>
    <col min="6406" max="6406" width="11.42578125" style="47" customWidth="1"/>
    <col min="6407" max="6408" width="10.42578125" style="47" customWidth="1"/>
    <col min="6409" max="6656" width="9.140625" style="47"/>
    <col min="6657" max="6657" width="4.140625" style="47" customWidth="1"/>
    <col min="6658" max="6658" width="32" style="47" customWidth="1"/>
    <col min="6659" max="6659" width="10.28515625" style="47" customWidth="1"/>
    <col min="6660" max="6660" width="9.140625" style="47"/>
    <col min="6661" max="6661" width="11.140625" style="47" customWidth="1"/>
    <col min="6662" max="6662" width="11.42578125" style="47" customWidth="1"/>
    <col min="6663" max="6664" width="10.42578125" style="47" customWidth="1"/>
    <col min="6665" max="6912" width="9.140625" style="47"/>
    <col min="6913" max="6913" width="4.140625" style="47" customWidth="1"/>
    <col min="6914" max="6914" width="32" style="47" customWidth="1"/>
    <col min="6915" max="6915" width="10.28515625" style="47" customWidth="1"/>
    <col min="6916" max="6916" width="9.140625" style="47"/>
    <col min="6917" max="6917" width="11.140625" style="47" customWidth="1"/>
    <col min="6918" max="6918" width="11.42578125" style="47" customWidth="1"/>
    <col min="6919" max="6920" width="10.42578125" style="47" customWidth="1"/>
    <col min="6921" max="7168" width="9.140625" style="47"/>
    <col min="7169" max="7169" width="4.140625" style="47" customWidth="1"/>
    <col min="7170" max="7170" width="32" style="47" customWidth="1"/>
    <col min="7171" max="7171" width="10.28515625" style="47" customWidth="1"/>
    <col min="7172" max="7172" width="9.140625" style="47"/>
    <col min="7173" max="7173" width="11.140625" style="47" customWidth="1"/>
    <col min="7174" max="7174" width="11.42578125" style="47" customWidth="1"/>
    <col min="7175" max="7176" width="10.42578125" style="47" customWidth="1"/>
    <col min="7177" max="7424" width="9.140625" style="47"/>
    <col min="7425" max="7425" width="4.140625" style="47" customWidth="1"/>
    <col min="7426" max="7426" width="32" style="47" customWidth="1"/>
    <col min="7427" max="7427" width="10.28515625" style="47" customWidth="1"/>
    <col min="7428" max="7428" width="9.140625" style="47"/>
    <col min="7429" max="7429" width="11.140625" style="47" customWidth="1"/>
    <col min="7430" max="7430" width="11.42578125" style="47" customWidth="1"/>
    <col min="7431" max="7432" width="10.42578125" style="47" customWidth="1"/>
    <col min="7433" max="7680" width="9.140625" style="47"/>
    <col min="7681" max="7681" width="4.140625" style="47" customWidth="1"/>
    <col min="7682" max="7682" width="32" style="47" customWidth="1"/>
    <col min="7683" max="7683" width="10.28515625" style="47" customWidth="1"/>
    <col min="7684" max="7684" width="9.140625" style="47"/>
    <col min="7685" max="7685" width="11.140625" style="47" customWidth="1"/>
    <col min="7686" max="7686" width="11.42578125" style="47" customWidth="1"/>
    <col min="7687" max="7688" width="10.42578125" style="47" customWidth="1"/>
    <col min="7689" max="7936" width="9.140625" style="47"/>
    <col min="7937" max="7937" width="4.140625" style="47" customWidth="1"/>
    <col min="7938" max="7938" width="32" style="47" customWidth="1"/>
    <col min="7939" max="7939" width="10.28515625" style="47" customWidth="1"/>
    <col min="7940" max="7940" width="9.140625" style="47"/>
    <col min="7941" max="7941" width="11.140625" style="47" customWidth="1"/>
    <col min="7942" max="7942" width="11.42578125" style="47" customWidth="1"/>
    <col min="7943" max="7944" width="10.42578125" style="47" customWidth="1"/>
    <col min="7945" max="8192" width="9.140625" style="47"/>
    <col min="8193" max="8193" width="4.140625" style="47" customWidth="1"/>
    <col min="8194" max="8194" width="32" style="47" customWidth="1"/>
    <col min="8195" max="8195" width="10.28515625" style="47" customWidth="1"/>
    <col min="8196" max="8196" width="9.140625" style="47"/>
    <col min="8197" max="8197" width="11.140625" style="47" customWidth="1"/>
    <col min="8198" max="8198" width="11.42578125" style="47" customWidth="1"/>
    <col min="8199" max="8200" width="10.42578125" style="47" customWidth="1"/>
    <col min="8201" max="8448" width="9.140625" style="47"/>
    <col min="8449" max="8449" width="4.140625" style="47" customWidth="1"/>
    <col min="8450" max="8450" width="32" style="47" customWidth="1"/>
    <col min="8451" max="8451" width="10.28515625" style="47" customWidth="1"/>
    <col min="8452" max="8452" width="9.140625" style="47"/>
    <col min="8453" max="8453" width="11.140625" style="47" customWidth="1"/>
    <col min="8454" max="8454" width="11.42578125" style="47" customWidth="1"/>
    <col min="8455" max="8456" width="10.42578125" style="47" customWidth="1"/>
    <col min="8457" max="8704" width="9.140625" style="47"/>
    <col min="8705" max="8705" width="4.140625" style="47" customWidth="1"/>
    <col min="8706" max="8706" width="32" style="47" customWidth="1"/>
    <col min="8707" max="8707" width="10.28515625" style="47" customWidth="1"/>
    <col min="8708" max="8708" width="9.140625" style="47"/>
    <col min="8709" max="8709" width="11.140625" style="47" customWidth="1"/>
    <col min="8710" max="8710" width="11.42578125" style="47" customWidth="1"/>
    <col min="8711" max="8712" width="10.42578125" style="47" customWidth="1"/>
    <col min="8713" max="8960" width="9.140625" style="47"/>
    <col min="8961" max="8961" width="4.140625" style="47" customWidth="1"/>
    <col min="8962" max="8962" width="32" style="47" customWidth="1"/>
    <col min="8963" max="8963" width="10.28515625" style="47" customWidth="1"/>
    <col min="8964" max="8964" width="9.140625" style="47"/>
    <col min="8965" max="8965" width="11.140625" style="47" customWidth="1"/>
    <col min="8966" max="8966" width="11.42578125" style="47" customWidth="1"/>
    <col min="8967" max="8968" width="10.42578125" style="47" customWidth="1"/>
    <col min="8969" max="9216" width="9.140625" style="47"/>
    <col min="9217" max="9217" width="4.140625" style="47" customWidth="1"/>
    <col min="9218" max="9218" width="32" style="47" customWidth="1"/>
    <col min="9219" max="9219" width="10.28515625" style="47" customWidth="1"/>
    <col min="9220" max="9220" width="9.140625" style="47"/>
    <col min="9221" max="9221" width="11.140625" style="47" customWidth="1"/>
    <col min="9222" max="9222" width="11.42578125" style="47" customWidth="1"/>
    <col min="9223" max="9224" width="10.42578125" style="47" customWidth="1"/>
    <col min="9225" max="9472" width="9.140625" style="47"/>
    <col min="9473" max="9473" width="4.140625" style="47" customWidth="1"/>
    <col min="9474" max="9474" width="32" style="47" customWidth="1"/>
    <col min="9475" max="9475" width="10.28515625" style="47" customWidth="1"/>
    <col min="9476" max="9476" width="9.140625" style="47"/>
    <col min="9477" max="9477" width="11.140625" style="47" customWidth="1"/>
    <col min="9478" max="9478" width="11.42578125" style="47" customWidth="1"/>
    <col min="9479" max="9480" width="10.42578125" style="47" customWidth="1"/>
    <col min="9481" max="9728" width="9.140625" style="47"/>
    <col min="9729" max="9729" width="4.140625" style="47" customWidth="1"/>
    <col min="9730" max="9730" width="32" style="47" customWidth="1"/>
    <col min="9731" max="9731" width="10.28515625" style="47" customWidth="1"/>
    <col min="9732" max="9732" width="9.140625" style="47"/>
    <col min="9733" max="9733" width="11.140625" style="47" customWidth="1"/>
    <col min="9734" max="9734" width="11.42578125" style="47" customWidth="1"/>
    <col min="9735" max="9736" width="10.42578125" style="47" customWidth="1"/>
    <col min="9737" max="9984" width="9.140625" style="47"/>
    <col min="9985" max="9985" width="4.140625" style="47" customWidth="1"/>
    <col min="9986" max="9986" width="32" style="47" customWidth="1"/>
    <col min="9987" max="9987" width="10.28515625" style="47" customWidth="1"/>
    <col min="9988" max="9988" width="9.140625" style="47"/>
    <col min="9989" max="9989" width="11.140625" style="47" customWidth="1"/>
    <col min="9990" max="9990" width="11.42578125" style="47" customWidth="1"/>
    <col min="9991" max="9992" width="10.42578125" style="47" customWidth="1"/>
    <col min="9993" max="10240" width="9.140625" style="47"/>
    <col min="10241" max="10241" width="4.140625" style="47" customWidth="1"/>
    <col min="10242" max="10242" width="32" style="47" customWidth="1"/>
    <col min="10243" max="10243" width="10.28515625" style="47" customWidth="1"/>
    <col min="10244" max="10244" width="9.140625" style="47"/>
    <col min="10245" max="10245" width="11.140625" style="47" customWidth="1"/>
    <col min="10246" max="10246" width="11.42578125" style="47" customWidth="1"/>
    <col min="10247" max="10248" width="10.42578125" style="47" customWidth="1"/>
    <col min="10249" max="10496" width="9.140625" style="47"/>
    <col min="10497" max="10497" width="4.140625" style="47" customWidth="1"/>
    <col min="10498" max="10498" width="32" style="47" customWidth="1"/>
    <col min="10499" max="10499" width="10.28515625" style="47" customWidth="1"/>
    <col min="10500" max="10500" width="9.140625" style="47"/>
    <col min="10501" max="10501" width="11.140625" style="47" customWidth="1"/>
    <col min="10502" max="10502" width="11.42578125" style="47" customWidth="1"/>
    <col min="10503" max="10504" width="10.42578125" style="47" customWidth="1"/>
    <col min="10505" max="10752" width="9.140625" style="47"/>
    <col min="10753" max="10753" width="4.140625" style="47" customWidth="1"/>
    <col min="10754" max="10754" width="32" style="47" customWidth="1"/>
    <col min="10755" max="10755" width="10.28515625" style="47" customWidth="1"/>
    <col min="10756" max="10756" width="9.140625" style="47"/>
    <col min="10757" max="10757" width="11.140625" style="47" customWidth="1"/>
    <col min="10758" max="10758" width="11.42578125" style="47" customWidth="1"/>
    <col min="10759" max="10760" width="10.42578125" style="47" customWidth="1"/>
    <col min="10761" max="11008" width="9.140625" style="47"/>
    <col min="11009" max="11009" width="4.140625" style="47" customWidth="1"/>
    <col min="11010" max="11010" width="32" style="47" customWidth="1"/>
    <col min="11011" max="11011" width="10.28515625" style="47" customWidth="1"/>
    <col min="11012" max="11012" width="9.140625" style="47"/>
    <col min="11013" max="11013" width="11.140625" style="47" customWidth="1"/>
    <col min="11014" max="11014" width="11.42578125" style="47" customWidth="1"/>
    <col min="11015" max="11016" width="10.42578125" style="47" customWidth="1"/>
    <col min="11017" max="11264" width="9.140625" style="47"/>
    <col min="11265" max="11265" width="4.140625" style="47" customWidth="1"/>
    <col min="11266" max="11266" width="32" style="47" customWidth="1"/>
    <col min="11267" max="11267" width="10.28515625" style="47" customWidth="1"/>
    <col min="11268" max="11268" width="9.140625" style="47"/>
    <col min="11269" max="11269" width="11.140625" style="47" customWidth="1"/>
    <col min="11270" max="11270" width="11.42578125" style="47" customWidth="1"/>
    <col min="11271" max="11272" width="10.42578125" style="47" customWidth="1"/>
    <col min="11273" max="11520" width="9.140625" style="47"/>
    <col min="11521" max="11521" width="4.140625" style="47" customWidth="1"/>
    <col min="11522" max="11522" width="32" style="47" customWidth="1"/>
    <col min="11523" max="11523" width="10.28515625" style="47" customWidth="1"/>
    <col min="11524" max="11524" width="9.140625" style="47"/>
    <col min="11525" max="11525" width="11.140625" style="47" customWidth="1"/>
    <col min="11526" max="11526" width="11.42578125" style="47" customWidth="1"/>
    <col min="11527" max="11528" width="10.42578125" style="47" customWidth="1"/>
    <col min="11529" max="11776" width="9.140625" style="47"/>
    <col min="11777" max="11777" width="4.140625" style="47" customWidth="1"/>
    <col min="11778" max="11778" width="32" style="47" customWidth="1"/>
    <col min="11779" max="11779" width="10.28515625" style="47" customWidth="1"/>
    <col min="11780" max="11780" width="9.140625" style="47"/>
    <col min="11781" max="11781" width="11.140625" style="47" customWidth="1"/>
    <col min="11782" max="11782" width="11.42578125" style="47" customWidth="1"/>
    <col min="11783" max="11784" width="10.42578125" style="47" customWidth="1"/>
    <col min="11785" max="12032" width="9.140625" style="47"/>
    <col min="12033" max="12033" width="4.140625" style="47" customWidth="1"/>
    <col min="12034" max="12034" width="32" style="47" customWidth="1"/>
    <col min="12035" max="12035" width="10.28515625" style="47" customWidth="1"/>
    <col min="12036" max="12036" width="9.140625" style="47"/>
    <col min="12037" max="12037" width="11.140625" style="47" customWidth="1"/>
    <col min="12038" max="12038" width="11.42578125" style="47" customWidth="1"/>
    <col min="12039" max="12040" width="10.42578125" style="47" customWidth="1"/>
    <col min="12041" max="12288" width="9.140625" style="47"/>
    <col min="12289" max="12289" width="4.140625" style="47" customWidth="1"/>
    <col min="12290" max="12290" width="32" style="47" customWidth="1"/>
    <col min="12291" max="12291" width="10.28515625" style="47" customWidth="1"/>
    <col min="12292" max="12292" width="9.140625" style="47"/>
    <col min="12293" max="12293" width="11.140625" style="47" customWidth="1"/>
    <col min="12294" max="12294" width="11.42578125" style="47" customWidth="1"/>
    <col min="12295" max="12296" width="10.42578125" style="47" customWidth="1"/>
    <col min="12297" max="12544" width="9.140625" style="47"/>
    <col min="12545" max="12545" width="4.140625" style="47" customWidth="1"/>
    <col min="12546" max="12546" width="32" style="47" customWidth="1"/>
    <col min="12547" max="12547" width="10.28515625" style="47" customWidth="1"/>
    <col min="12548" max="12548" width="9.140625" style="47"/>
    <col min="12549" max="12549" width="11.140625" style="47" customWidth="1"/>
    <col min="12550" max="12550" width="11.42578125" style="47" customWidth="1"/>
    <col min="12551" max="12552" width="10.42578125" style="47" customWidth="1"/>
    <col min="12553" max="12800" width="9.140625" style="47"/>
    <col min="12801" max="12801" width="4.140625" style="47" customWidth="1"/>
    <col min="12802" max="12802" width="32" style="47" customWidth="1"/>
    <col min="12803" max="12803" width="10.28515625" style="47" customWidth="1"/>
    <col min="12804" max="12804" width="9.140625" style="47"/>
    <col min="12805" max="12805" width="11.140625" style="47" customWidth="1"/>
    <col min="12806" max="12806" width="11.42578125" style="47" customWidth="1"/>
    <col min="12807" max="12808" width="10.42578125" style="47" customWidth="1"/>
    <col min="12809" max="13056" width="9.140625" style="47"/>
    <col min="13057" max="13057" width="4.140625" style="47" customWidth="1"/>
    <col min="13058" max="13058" width="32" style="47" customWidth="1"/>
    <col min="13059" max="13059" width="10.28515625" style="47" customWidth="1"/>
    <col min="13060" max="13060" width="9.140625" style="47"/>
    <col min="13061" max="13061" width="11.140625" style="47" customWidth="1"/>
    <col min="13062" max="13062" width="11.42578125" style="47" customWidth="1"/>
    <col min="13063" max="13064" width="10.42578125" style="47" customWidth="1"/>
    <col min="13065" max="13312" width="9.140625" style="47"/>
    <col min="13313" max="13313" width="4.140625" style="47" customWidth="1"/>
    <col min="13314" max="13314" width="32" style="47" customWidth="1"/>
    <col min="13315" max="13315" width="10.28515625" style="47" customWidth="1"/>
    <col min="13316" max="13316" width="9.140625" style="47"/>
    <col min="13317" max="13317" width="11.140625" style="47" customWidth="1"/>
    <col min="13318" max="13318" width="11.42578125" style="47" customWidth="1"/>
    <col min="13319" max="13320" width="10.42578125" style="47" customWidth="1"/>
    <col min="13321" max="13568" width="9.140625" style="47"/>
    <col min="13569" max="13569" width="4.140625" style="47" customWidth="1"/>
    <col min="13570" max="13570" width="32" style="47" customWidth="1"/>
    <col min="13571" max="13571" width="10.28515625" style="47" customWidth="1"/>
    <col min="13572" max="13572" width="9.140625" style="47"/>
    <col min="13573" max="13573" width="11.140625" style="47" customWidth="1"/>
    <col min="13574" max="13574" width="11.42578125" style="47" customWidth="1"/>
    <col min="13575" max="13576" width="10.42578125" style="47" customWidth="1"/>
    <col min="13577" max="13824" width="9.140625" style="47"/>
    <col min="13825" max="13825" width="4.140625" style="47" customWidth="1"/>
    <col min="13826" max="13826" width="32" style="47" customWidth="1"/>
    <col min="13827" max="13827" width="10.28515625" style="47" customWidth="1"/>
    <col min="13828" max="13828" width="9.140625" style="47"/>
    <col min="13829" max="13829" width="11.140625" style="47" customWidth="1"/>
    <col min="13830" max="13830" width="11.42578125" style="47" customWidth="1"/>
    <col min="13831" max="13832" width="10.42578125" style="47" customWidth="1"/>
    <col min="13833" max="14080" width="9.140625" style="47"/>
    <col min="14081" max="14081" width="4.140625" style="47" customWidth="1"/>
    <col min="14082" max="14082" width="32" style="47" customWidth="1"/>
    <col min="14083" max="14083" width="10.28515625" style="47" customWidth="1"/>
    <col min="14084" max="14084" width="9.140625" style="47"/>
    <col min="14085" max="14085" width="11.140625" style="47" customWidth="1"/>
    <col min="14086" max="14086" width="11.42578125" style="47" customWidth="1"/>
    <col min="14087" max="14088" width="10.42578125" style="47" customWidth="1"/>
    <col min="14089" max="14336" width="9.140625" style="47"/>
    <col min="14337" max="14337" width="4.140625" style="47" customWidth="1"/>
    <col min="14338" max="14338" width="32" style="47" customWidth="1"/>
    <col min="14339" max="14339" width="10.28515625" style="47" customWidth="1"/>
    <col min="14340" max="14340" width="9.140625" style="47"/>
    <col min="14341" max="14341" width="11.140625" style="47" customWidth="1"/>
    <col min="14342" max="14342" width="11.42578125" style="47" customWidth="1"/>
    <col min="14343" max="14344" width="10.42578125" style="47" customWidth="1"/>
    <col min="14345" max="14592" width="9.140625" style="47"/>
    <col min="14593" max="14593" width="4.140625" style="47" customWidth="1"/>
    <col min="14594" max="14594" width="32" style="47" customWidth="1"/>
    <col min="14595" max="14595" width="10.28515625" style="47" customWidth="1"/>
    <col min="14596" max="14596" width="9.140625" style="47"/>
    <col min="14597" max="14597" width="11.140625" style="47" customWidth="1"/>
    <col min="14598" max="14598" width="11.42578125" style="47" customWidth="1"/>
    <col min="14599" max="14600" width="10.42578125" style="47" customWidth="1"/>
    <col min="14601" max="14848" width="9.140625" style="47"/>
    <col min="14849" max="14849" width="4.140625" style="47" customWidth="1"/>
    <col min="14850" max="14850" width="32" style="47" customWidth="1"/>
    <col min="14851" max="14851" width="10.28515625" style="47" customWidth="1"/>
    <col min="14852" max="14852" width="9.140625" style="47"/>
    <col min="14853" max="14853" width="11.140625" style="47" customWidth="1"/>
    <col min="14854" max="14854" width="11.42578125" style="47" customWidth="1"/>
    <col min="14855" max="14856" width="10.42578125" style="47" customWidth="1"/>
    <col min="14857" max="15104" width="9.140625" style="47"/>
    <col min="15105" max="15105" width="4.140625" style="47" customWidth="1"/>
    <col min="15106" max="15106" width="32" style="47" customWidth="1"/>
    <col min="15107" max="15107" width="10.28515625" style="47" customWidth="1"/>
    <col min="15108" max="15108" width="9.140625" style="47"/>
    <col min="15109" max="15109" width="11.140625" style="47" customWidth="1"/>
    <col min="15110" max="15110" width="11.42578125" style="47" customWidth="1"/>
    <col min="15111" max="15112" width="10.42578125" style="47" customWidth="1"/>
    <col min="15113" max="15360" width="9.140625" style="47"/>
    <col min="15361" max="15361" width="4.140625" style="47" customWidth="1"/>
    <col min="15362" max="15362" width="32" style="47" customWidth="1"/>
    <col min="15363" max="15363" width="10.28515625" style="47" customWidth="1"/>
    <col min="15364" max="15364" width="9.140625" style="47"/>
    <col min="15365" max="15365" width="11.140625" style="47" customWidth="1"/>
    <col min="15366" max="15366" width="11.42578125" style="47" customWidth="1"/>
    <col min="15367" max="15368" width="10.42578125" style="47" customWidth="1"/>
    <col min="15369" max="15616" width="9.140625" style="47"/>
    <col min="15617" max="15617" width="4.140625" style="47" customWidth="1"/>
    <col min="15618" max="15618" width="32" style="47" customWidth="1"/>
    <col min="15619" max="15619" width="10.28515625" style="47" customWidth="1"/>
    <col min="15620" max="15620" width="9.140625" style="47"/>
    <col min="15621" max="15621" width="11.140625" style="47" customWidth="1"/>
    <col min="15622" max="15622" width="11.42578125" style="47" customWidth="1"/>
    <col min="15623" max="15624" width="10.42578125" style="47" customWidth="1"/>
    <col min="15625" max="15872" width="9.140625" style="47"/>
    <col min="15873" max="15873" width="4.140625" style="47" customWidth="1"/>
    <col min="15874" max="15874" width="32" style="47" customWidth="1"/>
    <col min="15875" max="15875" width="10.28515625" style="47" customWidth="1"/>
    <col min="15876" max="15876" width="9.140625" style="47"/>
    <col min="15877" max="15877" width="11.140625" style="47" customWidth="1"/>
    <col min="15878" max="15878" width="11.42578125" style="47" customWidth="1"/>
    <col min="15879" max="15880" width="10.42578125" style="47" customWidth="1"/>
    <col min="15881" max="16128" width="9.140625" style="47"/>
    <col min="16129" max="16129" width="4.140625" style="47" customWidth="1"/>
    <col min="16130" max="16130" width="32" style="47" customWidth="1"/>
    <col min="16131" max="16131" width="10.28515625" style="47" customWidth="1"/>
    <col min="16132" max="16132" width="9.140625" style="47"/>
    <col min="16133" max="16133" width="11.140625" style="47" customWidth="1"/>
    <col min="16134" max="16134" width="11.42578125" style="47" customWidth="1"/>
    <col min="16135" max="16136" width="10.42578125" style="47" customWidth="1"/>
    <col min="16137" max="16384" width="9.140625" style="47"/>
  </cols>
  <sheetData>
    <row r="1" spans="1:10" x14ac:dyDescent="0.25">
      <c r="B1" s="82" t="s">
        <v>64</v>
      </c>
      <c r="C1" s="82"/>
      <c r="D1" s="82"/>
      <c r="E1" s="82"/>
      <c r="F1" s="82"/>
      <c r="G1" s="82"/>
      <c r="H1" s="82"/>
    </row>
    <row r="2" spans="1:10" ht="48.75" customHeight="1" x14ac:dyDescent="0.25">
      <c r="A2" s="83" t="s">
        <v>65</v>
      </c>
      <c r="B2" s="83"/>
      <c r="C2" s="83"/>
      <c r="D2" s="83"/>
      <c r="E2" s="83"/>
      <c r="F2" s="83"/>
      <c r="G2" s="83"/>
      <c r="H2" s="83"/>
    </row>
    <row r="3" spans="1:10" ht="17.25" thickBot="1" x14ac:dyDescent="0.3">
      <c r="A3" s="84"/>
      <c r="B3" s="84"/>
      <c r="C3" s="84"/>
      <c r="G3" s="47" t="s">
        <v>66</v>
      </c>
    </row>
    <row r="4" spans="1:10" ht="165" x14ac:dyDescent="0.25">
      <c r="A4" s="49"/>
      <c r="B4" s="11" t="s">
        <v>67</v>
      </c>
      <c r="C4" s="50" t="s">
        <v>68</v>
      </c>
      <c r="D4" s="12" t="s">
        <v>69</v>
      </c>
      <c r="E4" s="12" t="s">
        <v>70</v>
      </c>
      <c r="F4" s="12">
        <v>2024</v>
      </c>
      <c r="G4" s="12" t="s">
        <v>71</v>
      </c>
      <c r="H4" s="51" t="s">
        <v>72</v>
      </c>
      <c r="I4" s="47" t="s">
        <v>104</v>
      </c>
      <c r="J4" s="48" t="s">
        <v>105</v>
      </c>
    </row>
    <row r="5" spans="1:10" ht="33" x14ac:dyDescent="0.25">
      <c r="A5" s="52">
        <v>1</v>
      </c>
      <c r="B5" s="8" t="s">
        <v>73</v>
      </c>
      <c r="C5" s="53">
        <v>335000</v>
      </c>
      <c r="D5" s="53"/>
      <c r="E5" s="9"/>
      <c r="F5" s="53">
        <v>335000</v>
      </c>
      <c r="G5" s="53">
        <v>286000</v>
      </c>
      <c r="H5" s="53">
        <f>+F5-G5</f>
        <v>49000</v>
      </c>
    </row>
    <row r="6" spans="1:10" ht="33" x14ac:dyDescent="0.25">
      <c r="A6" s="52">
        <v>2</v>
      </c>
      <c r="B6" s="8" t="s">
        <v>74</v>
      </c>
      <c r="C6" s="53"/>
      <c r="D6" s="53">
        <v>65000</v>
      </c>
      <c r="E6" s="9"/>
      <c r="F6" s="9">
        <v>65000</v>
      </c>
      <c r="G6" s="53">
        <v>58000</v>
      </c>
      <c r="H6" s="53">
        <f t="shared" ref="H6:H15" si="0">+F6-G6</f>
        <v>7000</v>
      </c>
    </row>
    <row r="7" spans="1:10" ht="33" x14ac:dyDescent="0.25">
      <c r="A7" s="52">
        <v>3</v>
      </c>
      <c r="B7" s="8" t="s">
        <v>75</v>
      </c>
      <c r="C7" s="53"/>
      <c r="D7" s="53"/>
      <c r="E7" s="9">
        <v>39000</v>
      </c>
      <c r="F7" s="9">
        <v>39000</v>
      </c>
      <c r="G7" s="53">
        <v>38000</v>
      </c>
      <c r="H7" s="53">
        <f t="shared" si="0"/>
        <v>1000</v>
      </c>
      <c r="I7" s="47">
        <v>3000</v>
      </c>
      <c r="J7" s="54">
        <f>+F7+I7</f>
        <v>42000</v>
      </c>
    </row>
    <row r="8" spans="1:10" ht="28.5" customHeight="1" x14ac:dyDescent="0.25">
      <c r="A8" s="52">
        <v>4</v>
      </c>
      <c r="B8" s="8" t="s">
        <v>76</v>
      </c>
      <c r="C8" s="53"/>
      <c r="D8" s="53"/>
      <c r="E8" s="9">
        <v>65000</v>
      </c>
      <c r="F8" s="9">
        <f>+E8</f>
        <v>65000</v>
      </c>
      <c r="G8" s="53">
        <v>65000</v>
      </c>
      <c r="H8" s="53">
        <f t="shared" si="0"/>
        <v>0</v>
      </c>
      <c r="I8" s="47">
        <v>9000</v>
      </c>
      <c r="J8" s="54">
        <f>+F8+I8</f>
        <v>74000</v>
      </c>
    </row>
    <row r="9" spans="1:10" ht="33" x14ac:dyDescent="0.25">
      <c r="A9" s="52">
        <v>5</v>
      </c>
      <c r="B9" s="8" t="s">
        <v>77</v>
      </c>
      <c r="C9" s="53"/>
      <c r="D9" s="53"/>
      <c r="E9" s="9">
        <v>17000</v>
      </c>
      <c r="F9" s="9">
        <v>17000</v>
      </c>
      <c r="G9" s="53">
        <v>17000</v>
      </c>
      <c r="H9" s="53">
        <f t="shared" si="0"/>
        <v>0</v>
      </c>
      <c r="I9" s="47">
        <v>1000</v>
      </c>
      <c r="J9" s="47">
        <v>20000</v>
      </c>
    </row>
    <row r="10" spans="1:10" ht="33" x14ac:dyDescent="0.25">
      <c r="A10" s="52">
        <v>6</v>
      </c>
      <c r="B10" s="8" t="s">
        <v>78</v>
      </c>
      <c r="C10" s="53"/>
      <c r="D10" s="53"/>
      <c r="E10" s="9">
        <v>62000</v>
      </c>
      <c r="F10" s="9">
        <f>+E10</f>
        <v>62000</v>
      </c>
      <c r="G10" s="53">
        <v>62000</v>
      </c>
      <c r="H10" s="53">
        <f t="shared" si="0"/>
        <v>0</v>
      </c>
      <c r="I10" s="47">
        <v>18000</v>
      </c>
      <c r="J10" s="54">
        <f>+F10+I10</f>
        <v>80000</v>
      </c>
    </row>
    <row r="11" spans="1:10" ht="33" x14ac:dyDescent="0.25">
      <c r="A11" s="52">
        <v>7</v>
      </c>
      <c r="B11" s="8" t="s">
        <v>79</v>
      </c>
      <c r="C11" s="53"/>
      <c r="D11" s="53"/>
      <c r="E11" s="9">
        <v>60000</v>
      </c>
      <c r="F11" s="9">
        <v>60000</v>
      </c>
      <c r="G11" s="53">
        <v>60000</v>
      </c>
      <c r="H11" s="53">
        <f t="shared" si="0"/>
        <v>0</v>
      </c>
      <c r="I11" s="47">
        <v>16500</v>
      </c>
      <c r="J11" s="54">
        <f t="shared" ref="J11:J15" si="1">+F11+I11</f>
        <v>76500</v>
      </c>
    </row>
    <row r="12" spans="1:10" ht="33" x14ac:dyDescent="0.25">
      <c r="A12" s="52">
        <v>8</v>
      </c>
      <c r="B12" s="8" t="s">
        <v>80</v>
      </c>
      <c r="C12" s="53"/>
      <c r="D12" s="53"/>
      <c r="E12" s="9">
        <v>34000</v>
      </c>
      <c r="F12" s="9">
        <v>34000</v>
      </c>
      <c r="G12" s="53">
        <v>30000</v>
      </c>
      <c r="H12" s="53">
        <f t="shared" si="0"/>
        <v>4000</v>
      </c>
      <c r="I12" s="47">
        <v>10200</v>
      </c>
      <c r="J12" s="54">
        <f t="shared" si="1"/>
        <v>44200</v>
      </c>
    </row>
    <row r="13" spans="1:10" ht="33" x14ac:dyDescent="0.25">
      <c r="A13" s="52">
        <v>9</v>
      </c>
      <c r="B13" s="8" t="s">
        <v>81</v>
      </c>
      <c r="C13" s="53"/>
      <c r="D13" s="53"/>
      <c r="E13" s="9">
        <v>27000</v>
      </c>
      <c r="F13" s="9">
        <v>27000</v>
      </c>
      <c r="G13" s="53">
        <v>21000</v>
      </c>
      <c r="H13" s="53">
        <f t="shared" si="0"/>
        <v>6000</v>
      </c>
      <c r="I13" s="47">
        <v>7300</v>
      </c>
      <c r="J13" s="54">
        <f t="shared" si="1"/>
        <v>34300</v>
      </c>
    </row>
    <row r="14" spans="1:10" ht="33" x14ac:dyDescent="0.25">
      <c r="A14" s="52">
        <v>10</v>
      </c>
      <c r="B14" s="8" t="s">
        <v>82</v>
      </c>
      <c r="C14" s="53"/>
      <c r="D14" s="53"/>
      <c r="E14" s="9">
        <v>22000</v>
      </c>
      <c r="F14" s="9">
        <v>22000</v>
      </c>
      <c r="G14" s="53">
        <v>18500</v>
      </c>
      <c r="H14" s="53">
        <f t="shared" si="0"/>
        <v>3500</v>
      </c>
      <c r="I14" s="47">
        <v>5600</v>
      </c>
      <c r="J14" s="54">
        <f t="shared" si="1"/>
        <v>27600</v>
      </c>
    </row>
    <row r="15" spans="1:10" ht="33" x14ac:dyDescent="0.25">
      <c r="A15" s="52">
        <v>11</v>
      </c>
      <c r="B15" s="8" t="s">
        <v>83</v>
      </c>
      <c r="C15" s="53"/>
      <c r="D15" s="53"/>
      <c r="E15" s="9">
        <v>22400</v>
      </c>
      <c r="F15" s="9">
        <v>22400</v>
      </c>
      <c r="G15" s="53">
        <v>21180</v>
      </c>
      <c r="H15" s="53">
        <f t="shared" si="0"/>
        <v>1220</v>
      </c>
      <c r="I15" s="47">
        <v>5200</v>
      </c>
      <c r="J15" s="54">
        <f t="shared" si="1"/>
        <v>27600</v>
      </c>
    </row>
    <row r="16" spans="1:10" ht="17.25" thickBot="1" x14ac:dyDescent="0.3">
      <c r="A16" s="55"/>
      <c r="B16" s="56" t="s">
        <v>84</v>
      </c>
      <c r="C16" s="10">
        <f t="shared" ref="C16:D16" si="2">SUM(C5:C15)</f>
        <v>335000</v>
      </c>
      <c r="D16" s="10">
        <f t="shared" si="2"/>
        <v>65000</v>
      </c>
      <c r="E16" s="10">
        <f>SUM(E5:E15)</f>
        <v>348400</v>
      </c>
      <c r="F16" s="10">
        <f>SUM(F5:F15)</f>
        <v>748400</v>
      </c>
      <c r="G16" s="10">
        <f>SUM(G5:G15)</f>
        <v>676680</v>
      </c>
      <c r="H16" s="10">
        <f>SUM(H5:H15)</f>
        <v>71720</v>
      </c>
      <c r="J16" s="54">
        <f>+J10+J11+J12+J13+J14+J15</f>
        <v>290200</v>
      </c>
    </row>
    <row r="17" spans="2:8" x14ac:dyDescent="0.25">
      <c r="B17" s="57"/>
      <c r="C17" s="58"/>
      <c r="E17" s="59"/>
      <c r="F17" s="59"/>
      <c r="G17" s="60"/>
    </row>
    <row r="18" spans="2:8" x14ac:dyDescent="0.25">
      <c r="B18" s="61"/>
      <c r="C18" s="62"/>
      <c r="D18" s="62"/>
      <c r="E18" s="62"/>
      <c r="F18" s="62"/>
      <c r="G18" s="60"/>
    </row>
    <row r="19" spans="2:8" x14ac:dyDescent="0.25">
      <c r="G19" s="60"/>
      <c r="H19" s="64"/>
    </row>
  </sheetData>
  <mergeCells count="3">
    <mergeCell ref="B1:H1"/>
    <mergeCell ref="A2:H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4"/>
  <sheetViews>
    <sheetView topLeftCell="A73" workbookViewId="0">
      <selection activeCell="H88" sqref="H88"/>
    </sheetView>
  </sheetViews>
  <sheetFormatPr defaultRowHeight="16.5" x14ac:dyDescent="0.25"/>
  <cols>
    <col min="1" max="1" width="5.7109375" style="13" customWidth="1"/>
    <col min="2" max="2" width="32.140625" style="21" customWidth="1"/>
    <col min="3" max="3" width="6.7109375" style="40" hidden="1" customWidth="1"/>
    <col min="4" max="4" width="14" style="41" hidden="1" customWidth="1"/>
    <col min="5" max="5" width="14.42578125" style="42" hidden="1" customWidth="1"/>
    <col min="6" max="6" width="6.140625" style="40" customWidth="1"/>
    <col min="7" max="7" width="12.85546875" style="41" customWidth="1"/>
    <col min="8" max="8" width="11.7109375" style="41" customWidth="1"/>
    <col min="9" max="9" width="14.42578125" style="41" customWidth="1"/>
    <col min="10" max="10" width="15.42578125" style="42" customWidth="1"/>
    <col min="11" max="11" width="0.28515625" style="44" customWidth="1"/>
    <col min="12" max="13" width="0" style="22" hidden="1" customWidth="1"/>
    <col min="14" max="256" width="9.140625" style="22"/>
    <col min="257" max="257" width="5.7109375" style="22" customWidth="1"/>
    <col min="258" max="258" width="39.42578125" style="22" customWidth="1"/>
    <col min="259" max="259" width="6.7109375" style="22" customWidth="1"/>
    <col min="260" max="260" width="14" style="22" customWidth="1"/>
    <col min="261" max="261" width="13.28515625" style="22" customWidth="1"/>
    <col min="262" max="262" width="6.140625" style="22" customWidth="1"/>
    <col min="263" max="263" width="12.85546875" style="22" customWidth="1"/>
    <col min="264" max="264" width="9" style="22" customWidth="1"/>
    <col min="265" max="265" width="0" style="22" hidden="1" customWidth="1"/>
    <col min="266" max="267" width="13.28515625" style="22" customWidth="1"/>
    <col min="268" max="512" width="9.140625" style="22"/>
    <col min="513" max="513" width="5.7109375" style="22" customWidth="1"/>
    <col min="514" max="514" width="39.42578125" style="22" customWidth="1"/>
    <col min="515" max="515" width="6.7109375" style="22" customWidth="1"/>
    <col min="516" max="516" width="14" style="22" customWidth="1"/>
    <col min="517" max="517" width="13.28515625" style="22" customWidth="1"/>
    <col min="518" max="518" width="6.140625" style="22" customWidth="1"/>
    <col min="519" max="519" width="12.85546875" style="22" customWidth="1"/>
    <col min="520" max="520" width="9" style="22" customWidth="1"/>
    <col min="521" max="521" width="0" style="22" hidden="1" customWidth="1"/>
    <col min="522" max="523" width="13.28515625" style="22" customWidth="1"/>
    <col min="524" max="768" width="9.140625" style="22"/>
    <col min="769" max="769" width="5.7109375" style="22" customWidth="1"/>
    <col min="770" max="770" width="39.42578125" style="22" customWidth="1"/>
    <col min="771" max="771" width="6.7109375" style="22" customWidth="1"/>
    <col min="772" max="772" width="14" style="22" customWidth="1"/>
    <col min="773" max="773" width="13.28515625" style="22" customWidth="1"/>
    <col min="774" max="774" width="6.140625" style="22" customWidth="1"/>
    <col min="775" max="775" width="12.85546875" style="22" customWidth="1"/>
    <col min="776" max="776" width="9" style="22" customWidth="1"/>
    <col min="777" max="777" width="0" style="22" hidden="1" customWidth="1"/>
    <col min="778" max="779" width="13.28515625" style="22" customWidth="1"/>
    <col min="780" max="1024" width="9.140625" style="22"/>
    <col min="1025" max="1025" width="5.7109375" style="22" customWidth="1"/>
    <col min="1026" max="1026" width="39.42578125" style="22" customWidth="1"/>
    <col min="1027" max="1027" width="6.7109375" style="22" customWidth="1"/>
    <col min="1028" max="1028" width="14" style="22" customWidth="1"/>
    <col min="1029" max="1029" width="13.28515625" style="22" customWidth="1"/>
    <col min="1030" max="1030" width="6.140625" style="22" customWidth="1"/>
    <col min="1031" max="1031" width="12.85546875" style="22" customWidth="1"/>
    <col min="1032" max="1032" width="9" style="22" customWidth="1"/>
    <col min="1033" max="1033" width="0" style="22" hidden="1" customWidth="1"/>
    <col min="1034" max="1035" width="13.28515625" style="22" customWidth="1"/>
    <col min="1036" max="1280" width="9.140625" style="22"/>
    <col min="1281" max="1281" width="5.7109375" style="22" customWidth="1"/>
    <col min="1282" max="1282" width="39.42578125" style="22" customWidth="1"/>
    <col min="1283" max="1283" width="6.7109375" style="22" customWidth="1"/>
    <col min="1284" max="1284" width="14" style="22" customWidth="1"/>
    <col min="1285" max="1285" width="13.28515625" style="22" customWidth="1"/>
    <col min="1286" max="1286" width="6.140625" style="22" customWidth="1"/>
    <col min="1287" max="1287" width="12.85546875" style="22" customWidth="1"/>
    <col min="1288" max="1288" width="9" style="22" customWidth="1"/>
    <col min="1289" max="1289" width="0" style="22" hidden="1" customWidth="1"/>
    <col min="1290" max="1291" width="13.28515625" style="22" customWidth="1"/>
    <col min="1292" max="1536" width="9.140625" style="22"/>
    <col min="1537" max="1537" width="5.7109375" style="22" customWidth="1"/>
    <col min="1538" max="1538" width="39.42578125" style="22" customWidth="1"/>
    <col min="1539" max="1539" width="6.7109375" style="22" customWidth="1"/>
    <col min="1540" max="1540" width="14" style="22" customWidth="1"/>
    <col min="1541" max="1541" width="13.28515625" style="22" customWidth="1"/>
    <col min="1542" max="1542" width="6.140625" style="22" customWidth="1"/>
    <col min="1543" max="1543" width="12.85546875" style="22" customWidth="1"/>
    <col min="1544" max="1544" width="9" style="22" customWidth="1"/>
    <col min="1545" max="1545" width="0" style="22" hidden="1" customWidth="1"/>
    <col min="1546" max="1547" width="13.28515625" style="22" customWidth="1"/>
    <col min="1548" max="1792" width="9.140625" style="22"/>
    <col min="1793" max="1793" width="5.7109375" style="22" customWidth="1"/>
    <col min="1794" max="1794" width="39.42578125" style="22" customWidth="1"/>
    <col min="1795" max="1795" width="6.7109375" style="22" customWidth="1"/>
    <col min="1796" max="1796" width="14" style="22" customWidth="1"/>
    <col min="1797" max="1797" width="13.28515625" style="22" customWidth="1"/>
    <col min="1798" max="1798" width="6.140625" style="22" customWidth="1"/>
    <col min="1799" max="1799" width="12.85546875" style="22" customWidth="1"/>
    <col min="1800" max="1800" width="9" style="22" customWidth="1"/>
    <col min="1801" max="1801" width="0" style="22" hidden="1" customWidth="1"/>
    <col min="1802" max="1803" width="13.28515625" style="22" customWidth="1"/>
    <col min="1804" max="2048" width="9.140625" style="22"/>
    <col min="2049" max="2049" width="5.7109375" style="22" customWidth="1"/>
    <col min="2050" max="2050" width="39.42578125" style="22" customWidth="1"/>
    <col min="2051" max="2051" width="6.7109375" style="22" customWidth="1"/>
    <col min="2052" max="2052" width="14" style="22" customWidth="1"/>
    <col min="2053" max="2053" width="13.28515625" style="22" customWidth="1"/>
    <col min="2054" max="2054" width="6.140625" style="22" customWidth="1"/>
    <col min="2055" max="2055" width="12.85546875" style="22" customWidth="1"/>
    <col min="2056" max="2056" width="9" style="22" customWidth="1"/>
    <col min="2057" max="2057" width="0" style="22" hidden="1" customWidth="1"/>
    <col min="2058" max="2059" width="13.28515625" style="22" customWidth="1"/>
    <col min="2060" max="2304" width="9.140625" style="22"/>
    <col min="2305" max="2305" width="5.7109375" style="22" customWidth="1"/>
    <col min="2306" max="2306" width="39.42578125" style="22" customWidth="1"/>
    <col min="2307" max="2307" width="6.7109375" style="22" customWidth="1"/>
    <col min="2308" max="2308" width="14" style="22" customWidth="1"/>
    <col min="2309" max="2309" width="13.28515625" style="22" customWidth="1"/>
    <col min="2310" max="2310" width="6.140625" style="22" customWidth="1"/>
    <col min="2311" max="2311" width="12.85546875" style="22" customWidth="1"/>
    <col min="2312" max="2312" width="9" style="22" customWidth="1"/>
    <col min="2313" max="2313" width="0" style="22" hidden="1" customWidth="1"/>
    <col min="2314" max="2315" width="13.28515625" style="22" customWidth="1"/>
    <col min="2316" max="2560" width="9.140625" style="22"/>
    <col min="2561" max="2561" width="5.7109375" style="22" customWidth="1"/>
    <col min="2562" max="2562" width="39.42578125" style="22" customWidth="1"/>
    <col min="2563" max="2563" width="6.7109375" style="22" customWidth="1"/>
    <col min="2564" max="2564" width="14" style="22" customWidth="1"/>
    <col min="2565" max="2565" width="13.28515625" style="22" customWidth="1"/>
    <col min="2566" max="2566" width="6.140625" style="22" customWidth="1"/>
    <col min="2567" max="2567" width="12.85546875" style="22" customWidth="1"/>
    <col min="2568" max="2568" width="9" style="22" customWidth="1"/>
    <col min="2569" max="2569" width="0" style="22" hidden="1" customWidth="1"/>
    <col min="2570" max="2571" width="13.28515625" style="22" customWidth="1"/>
    <col min="2572" max="2816" width="9.140625" style="22"/>
    <col min="2817" max="2817" width="5.7109375" style="22" customWidth="1"/>
    <col min="2818" max="2818" width="39.42578125" style="22" customWidth="1"/>
    <col min="2819" max="2819" width="6.7109375" style="22" customWidth="1"/>
    <col min="2820" max="2820" width="14" style="22" customWidth="1"/>
    <col min="2821" max="2821" width="13.28515625" style="22" customWidth="1"/>
    <col min="2822" max="2822" width="6.140625" style="22" customWidth="1"/>
    <col min="2823" max="2823" width="12.85546875" style="22" customWidth="1"/>
    <col min="2824" max="2824" width="9" style="22" customWidth="1"/>
    <col min="2825" max="2825" width="0" style="22" hidden="1" customWidth="1"/>
    <col min="2826" max="2827" width="13.28515625" style="22" customWidth="1"/>
    <col min="2828" max="3072" width="9.140625" style="22"/>
    <col min="3073" max="3073" width="5.7109375" style="22" customWidth="1"/>
    <col min="3074" max="3074" width="39.42578125" style="22" customWidth="1"/>
    <col min="3075" max="3075" width="6.7109375" style="22" customWidth="1"/>
    <col min="3076" max="3076" width="14" style="22" customWidth="1"/>
    <col min="3077" max="3077" width="13.28515625" style="22" customWidth="1"/>
    <col min="3078" max="3078" width="6.140625" style="22" customWidth="1"/>
    <col min="3079" max="3079" width="12.85546875" style="22" customWidth="1"/>
    <col min="3080" max="3080" width="9" style="22" customWidth="1"/>
    <col min="3081" max="3081" width="0" style="22" hidden="1" customWidth="1"/>
    <col min="3082" max="3083" width="13.28515625" style="22" customWidth="1"/>
    <col min="3084" max="3328" width="9.140625" style="22"/>
    <col min="3329" max="3329" width="5.7109375" style="22" customWidth="1"/>
    <col min="3330" max="3330" width="39.42578125" style="22" customWidth="1"/>
    <col min="3331" max="3331" width="6.7109375" style="22" customWidth="1"/>
    <col min="3332" max="3332" width="14" style="22" customWidth="1"/>
    <col min="3333" max="3333" width="13.28515625" style="22" customWidth="1"/>
    <col min="3334" max="3334" width="6.140625" style="22" customWidth="1"/>
    <col min="3335" max="3335" width="12.85546875" style="22" customWidth="1"/>
    <col min="3336" max="3336" width="9" style="22" customWidth="1"/>
    <col min="3337" max="3337" width="0" style="22" hidden="1" customWidth="1"/>
    <col min="3338" max="3339" width="13.28515625" style="22" customWidth="1"/>
    <col min="3340" max="3584" width="9.140625" style="22"/>
    <col min="3585" max="3585" width="5.7109375" style="22" customWidth="1"/>
    <col min="3586" max="3586" width="39.42578125" style="22" customWidth="1"/>
    <col min="3587" max="3587" width="6.7109375" style="22" customWidth="1"/>
    <col min="3588" max="3588" width="14" style="22" customWidth="1"/>
    <col min="3589" max="3589" width="13.28515625" style="22" customWidth="1"/>
    <col min="3590" max="3590" width="6.140625" style="22" customWidth="1"/>
    <col min="3591" max="3591" width="12.85546875" style="22" customWidth="1"/>
    <col min="3592" max="3592" width="9" style="22" customWidth="1"/>
    <col min="3593" max="3593" width="0" style="22" hidden="1" customWidth="1"/>
    <col min="3594" max="3595" width="13.28515625" style="22" customWidth="1"/>
    <col min="3596" max="3840" width="9.140625" style="22"/>
    <col min="3841" max="3841" width="5.7109375" style="22" customWidth="1"/>
    <col min="3842" max="3842" width="39.42578125" style="22" customWidth="1"/>
    <col min="3843" max="3843" width="6.7109375" style="22" customWidth="1"/>
    <col min="3844" max="3844" width="14" style="22" customWidth="1"/>
    <col min="3845" max="3845" width="13.28515625" style="22" customWidth="1"/>
    <col min="3846" max="3846" width="6.140625" style="22" customWidth="1"/>
    <col min="3847" max="3847" width="12.85546875" style="22" customWidth="1"/>
    <col min="3848" max="3848" width="9" style="22" customWidth="1"/>
    <col min="3849" max="3849" width="0" style="22" hidden="1" customWidth="1"/>
    <col min="3850" max="3851" width="13.28515625" style="22" customWidth="1"/>
    <col min="3852" max="4096" width="9.140625" style="22"/>
    <col min="4097" max="4097" width="5.7109375" style="22" customWidth="1"/>
    <col min="4098" max="4098" width="39.42578125" style="22" customWidth="1"/>
    <col min="4099" max="4099" width="6.7109375" style="22" customWidth="1"/>
    <col min="4100" max="4100" width="14" style="22" customWidth="1"/>
    <col min="4101" max="4101" width="13.28515625" style="22" customWidth="1"/>
    <col min="4102" max="4102" width="6.140625" style="22" customWidth="1"/>
    <col min="4103" max="4103" width="12.85546875" style="22" customWidth="1"/>
    <col min="4104" max="4104" width="9" style="22" customWidth="1"/>
    <col min="4105" max="4105" width="0" style="22" hidden="1" customWidth="1"/>
    <col min="4106" max="4107" width="13.28515625" style="22" customWidth="1"/>
    <col min="4108" max="4352" width="9.140625" style="22"/>
    <col min="4353" max="4353" width="5.7109375" style="22" customWidth="1"/>
    <col min="4354" max="4354" width="39.42578125" style="22" customWidth="1"/>
    <col min="4355" max="4355" width="6.7109375" style="22" customWidth="1"/>
    <col min="4356" max="4356" width="14" style="22" customWidth="1"/>
    <col min="4357" max="4357" width="13.28515625" style="22" customWidth="1"/>
    <col min="4358" max="4358" width="6.140625" style="22" customWidth="1"/>
    <col min="4359" max="4359" width="12.85546875" style="22" customWidth="1"/>
    <col min="4360" max="4360" width="9" style="22" customWidth="1"/>
    <col min="4361" max="4361" width="0" style="22" hidden="1" customWidth="1"/>
    <col min="4362" max="4363" width="13.28515625" style="22" customWidth="1"/>
    <col min="4364" max="4608" width="9.140625" style="22"/>
    <col min="4609" max="4609" width="5.7109375" style="22" customWidth="1"/>
    <col min="4610" max="4610" width="39.42578125" style="22" customWidth="1"/>
    <col min="4611" max="4611" width="6.7109375" style="22" customWidth="1"/>
    <col min="4612" max="4612" width="14" style="22" customWidth="1"/>
    <col min="4613" max="4613" width="13.28515625" style="22" customWidth="1"/>
    <col min="4614" max="4614" width="6.140625" style="22" customWidth="1"/>
    <col min="4615" max="4615" width="12.85546875" style="22" customWidth="1"/>
    <col min="4616" max="4616" width="9" style="22" customWidth="1"/>
    <col min="4617" max="4617" width="0" style="22" hidden="1" customWidth="1"/>
    <col min="4618" max="4619" width="13.28515625" style="22" customWidth="1"/>
    <col min="4620" max="4864" width="9.140625" style="22"/>
    <col min="4865" max="4865" width="5.7109375" style="22" customWidth="1"/>
    <col min="4866" max="4866" width="39.42578125" style="22" customWidth="1"/>
    <col min="4867" max="4867" width="6.7109375" style="22" customWidth="1"/>
    <col min="4868" max="4868" width="14" style="22" customWidth="1"/>
    <col min="4869" max="4869" width="13.28515625" style="22" customWidth="1"/>
    <col min="4870" max="4870" width="6.140625" style="22" customWidth="1"/>
    <col min="4871" max="4871" width="12.85546875" style="22" customWidth="1"/>
    <col min="4872" max="4872" width="9" style="22" customWidth="1"/>
    <col min="4873" max="4873" width="0" style="22" hidden="1" customWidth="1"/>
    <col min="4874" max="4875" width="13.28515625" style="22" customWidth="1"/>
    <col min="4876" max="5120" width="9.140625" style="22"/>
    <col min="5121" max="5121" width="5.7109375" style="22" customWidth="1"/>
    <col min="5122" max="5122" width="39.42578125" style="22" customWidth="1"/>
    <col min="5123" max="5123" width="6.7109375" style="22" customWidth="1"/>
    <col min="5124" max="5124" width="14" style="22" customWidth="1"/>
    <col min="5125" max="5125" width="13.28515625" style="22" customWidth="1"/>
    <col min="5126" max="5126" width="6.140625" style="22" customWidth="1"/>
    <col min="5127" max="5127" width="12.85546875" style="22" customWidth="1"/>
    <col min="5128" max="5128" width="9" style="22" customWidth="1"/>
    <col min="5129" max="5129" width="0" style="22" hidden="1" customWidth="1"/>
    <col min="5130" max="5131" width="13.28515625" style="22" customWidth="1"/>
    <col min="5132" max="5376" width="9.140625" style="22"/>
    <col min="5377" max="5377" width="5.7109375" style="22" customWidth="1"/>
    <col min="5378" max="5378" width="39.42578125" style="22" customWidth="1"/>
    <col min="5379" max="5379" width="6.7109375" style="22" customWidth="1"/>
    <col min="5380" max="5380" width="14" style="22" customWidth="1"/>
    <col min="5381" max="5381" width="13.28515625" style="22" customWidth="1"/>
    <col min="5382" max="5382" width="6.140625" style="22" customWidth="1"/>
    <col min="5383" max="5383" width="12.85546875" style="22" customWidth="1"/>
    <col min="5384" max="5384" width="9" style="22" customWidth="1"/>
    <col min="5385" max="5385" width="0" style="22" hidden="1" customWidth="1"/>
    <col min="5386" max="5387" width="13.28515625" style="22" customWidth="1"/>
    <col min="5388" max="5632" width="9.140625" style="22"/>
    <col min="5633" max="5633" width="5.7109375" style="22" customWidth="1"/>
    <col min="5634" max="5634" width="39.42578125" style="22" customWidth="1"/>
    <col min="5635" max="5635" width="6.7109375" style="22" customWidth="1"/>
    <col min="5636" max="5636" width="14" style="22" customWidth="1"/>
    <col min="5637" max="5637" width="13.28515625" style="22" customWidth="1"/>
    <col min="5638" max="5638" width="6.140625" style="22" customWidth="1"/>
    <col min="5639" max="5639" width="12.85546875" style="22" customWidth="1"/>
    <col min="5640" max="5640" width="9" style="22" customWidth="1"/>
    <col min="5641" max="5641" width="0" style="22" hidden="1" customWidth="1"/>
    <col min="5642" max="5643" width="13.28515625" style="22" customWidth="1"/>
    <col min="5644" max="5888" width="9.140625" style="22"/>
    <col min="5889" max="5889" width="5.7109375" style="22" customWidth="1"/>
    <col min="5890" max="5890" width="39.42578125" style="22" customWidth="1"/>
    <col min="5891" max="5891" width="6.7109375" style="22" customWidth="1"/>
    <col min="5892" max="5892" width="14" style="22" customWidth="1"/>
    <col min="5893" max="5893" width="13.28515625" style="22" customWidth="1"/>
    <col min="5894" max="5894" width="6.140625" style="22" customWidth="1"/>
    <col min="5895" max="5895" width="12.85546875" style="22" customWidth="1"/>
    <col min="5896" max="5896" width="9" style="22" customWidth="1"/>
    <col min="5897" max="5897" width="0" style="22" hidden="1" customWidth="1"/>
    <col min="5898" max="5899" width="13.28515625" style="22" customWidth="1"/>
    <col min="5900" max="6144" width="9.140625" style="22"/>
    <col min="6145" max="6145" width="5.7109375" style="22" customWidth="1"/>
    <col min="6146" max="6146" width="39.42578125" style="22" customWidth="1"/>
    <col min="6147" max="6147" width="6.7109375" style="22" customWidth="1"/>
    <col min="6148" max="6148" width="14" style="22" customWidth="1"/>
    <col min="6149" max="6149" width="13.28515625" style="22" customWidth="1"/>
    <col min="6150" max="6150" width="6.140625" style="22" customWidth="1"/>
    <col min="6151" max="6151" width="12.85546875" style="22" customWidth="1"/>
    <col min="6152" max="6152" width="9" style="22" customWidth="1"/>
    <col min="6153" max="6153" width="0" style="22" hidden="1" customWidth="1"/>
    <col min="6154" max="6155" width="13.28515625" style="22" customWidth="1"/>
    <col min="6156" max="6400" width="9.140625" style="22"/>
    <col min="6401" max="6401" width="5.7109375" style="22" customWidth="1"/>
    <col min="6402" max="6402" width="39.42578125" style="22" customWidth="1"/>
    <col min="6403" max="6403" width="6.7109375" style="22" customWidth="1"/>
    <col min="6404" max="6404" width="14" style="22" customWidth="1"/>
    <col min="6405" max="6405" width="13.28515625" style="22" customWidth="1"/>
    <col min="6406" max="6406" width="6.140625" style="22" customWidth="1"/>
    <col min="6407" max="6407" width="12.85546875" style="22" customWidth="1"/>
    <col min="6408" max="6408" width="9" style="22" customWidth="1"/>
    <col min="6409" max="6409" width="0" style="22" hidden="1" customWidth="1"/>
    <col min="6410" max="6411" width="13.28515625" style="22" customWidth="1"/>
    <col min="6412" max="6656" width="9.140625" style="22"/>
    <col min="6657" max="6657" width="5.7109375" style="22" customWidth="1"/>
    <col min="6658" max="6658" width="39.42578125" style="22" customWidth="1"/>
    <col min="6659" max="6659" width="6.7109375" style="22" customWidth="1"/>
    <col min="6660" max="6660" width="14" style="22" customWidth="1"/>
    <col min="6661" max="6661" width="13.28515625" style="22" customWidth="1"/>
    <col min="6662" max="6662" width="6.140625" style="22" customWidth="1"/>
    <col min="6663" max="6663" width="12.85546875" style="22" customWidth="1"/>
    <col min="6664" max="6664" width="9" style="22" customWidth="1"/>
    <col min="6665" max="6665" width="0" style="22" hidden="1" customWidth="1"/>
    <col min="6666" max="6667" width="13.28515625" style="22" customWidth="1"/>
    <col min="6668" max="6912" width="9.140625" style="22"/>
    <col min="6913" max="6913" width="5.7109375" style="22" customWidth="1"/>
    <col min="6914" max="6914" width="39.42578125" style="22" customWidth="1"/>
    <col min="6915" max="6915" width="6.7109375" style="22" customWidth="1"/>
    <col min="6916" max="6916" width="14" style="22" customWidth="1"/>
    <col min="6917" max="6917" width="13.28515625" style="22" customWidth="1"/>
    <col min="6918" max="6918" width="6.140625" style="22" customWidth="1"/>
    <col min="6919" max="6919" width="12.85546875" style="22" customWidth="1"/>
    <col min="6920" max="6920" width="9" style="22" customWidth="1"/>
    <col min="6921" max="6921" width="0" style="22" hidden="1" customWidth="1"/>
    <col min="6922" max="6923" width="13.28515625" style="22" customWidth="1"/>
    <col min="6924" max="7168" width="9.140625" style="22"/>
    <col min="7169" max="7169" width="5.7109375" style="22" customWidth="1"/>
    <col min="7170" max="7170" width="39.42578125" style="22" customWidth="1"/>
    <col min="7171" max="7171" width="6.7109375" style="22" customWidth="1"/>
    <col min="7172" max="7172" width="14" style="22" customWidth="1"/>
    <col min="7173" max="7173" width="13.28515625" style="22" customWidth="1"/>
    <col min="7174" max="7174" width="6.140625" style="22" customWidth="1"/>
    <col min="7175" max="7175" width="12.85546875" style="22" customWidth="1"/>
    <col min="7176" max="7176" width="9" style="22" customWidth="1"/>
    <col min="7177" max="7177" width="0" style="22" hidden="1" customWidth="1"/>
    <col min="7178" max="7179" width="13.28515625" style="22" customWidth="1"/>
    <col min="7180" max="7424" width="9.140625" style="22"/>
    <col min="7425" max="7425" width="5.7109375" style="22" customWidth="1"/>
    <col min="7426" max="7426" width="39.42578125" style="22" customWidth="1"/>
    <col min="7427" max="7427" width="6.7109375" style="22" customWidth="1"/>
    <col min="7428" max="7428" width="14" style="22" customWidth="1"/>
    <col min="7429" max="7429" width="13.28515625" style="22" customWidth="1"/>
    <col min="7430" max="7430" width="6.140625" style="22" customWidth="1"/>
    <col min="7431" max="7431" width="12.85546875" style="22" customWidth="1"/>
    <col min="7432" max="7432" width="9" style="22" customWidth="1"/>
    <col min="7433" max="7433" width="0" style="22" hidden="1" customWidth="1"/>
    <col min="7434" max="7435" width="13.28515625" style="22" customWidth="1"/>
    <col min="7436" max="7680" width="9.140625" style="22"/>
    <col min="7681" max="7681" width="5.7109375" style="22" customWidth="1"/>
    <col min="7682" max="7682" width="39.42578125" style="22" customWidth="1"/>
    <col min="7683" max="7683" width="6.7109375" style="22" customWidth="1"/>
    <col min="7684" max="7684" width="14" style="22" customWidth="1"/>
    <col min="7685" max="7685" width="13.28515625" style="22" customWidth="1"/>
    <col min="7686" max="7686" width="6.140625" style="22" customWidth="1"/>
    <col min="7687" max="7687" width="12.85546875" style="22" customWidth="1"/>
    <col min="7688" max="7688" width="9" style="22" customWidth="1"/>
    <col min="7689" max="7689" width="0" style="22" hidden="1" customWidth="1"/>
    <col min="7690" max="7691" width="13.28515625" style="22" customWidth="1"/>
    <col min="7692" max="7936" width="9.140625" style="22"/>
    <col min="7937" max="7937" width="5.7109375" style="22" customWidth="1"/>
    <col min="7938" max="7938" width="39.42578125" style="22" customWidth="1"/>
    <col min="7939" max="7939" width="6.7109375" style="22" customWidth="1"/>
    <col min="7940" max="7940" width="14" style="22" customWidth="1"/>
    <col min="7941" max="7941" width="13.28515625" style="22" customWidth="1"/>
    <col min="7942" max="7942" width="6.140625" style="22" customWidth="1"/>
    <col min="7943" max="7943" width="12.85546875" style="22" customWidth="1"/>
    <col min="7944" max="7944" width="9" style="22" customWidth="1"/>
    <col min="7945" max="7945" width="0" style="22" hidden="1" customWidth="1"/>
    <col min="7946" max="7947" width="13.28515625" style="22" customWidth="1"/>
    <col min="7948" max="8192" width="9.140625" style="22"/>
    <col min="8193" max="8193" width="5.7109375" style="22" customWidth="1"/>
    <col min="8194" max="8194" width="39.42578125" style="22" customWidth="1"/>
    <col min="8195" max="8195" width="6.7109375" style="22" customWidth="1"/>
    <col min="8196" max="8196" width="14" style="22" customWidth="1"/>
    <col min="8197" max="8197" width="13.28515625" style="22" customWidth="1"/>
    <col min="8198" max="8198" width="6.140625" style="22" customWidth="1"/>
    <col min="8199" max="8199" width="12.85546875" style="22" customWidth="1"/>
    <col min="8200" max="8200" width="9" style="22" customWidth="1"/>
    <col min="8201" max="8201" width="0" style="22" hidden="1" customWidth="1"/>
    <col min="8202" max="8203" width="13.28515625" style="22" customWidth="1"/>
    <col min="8204" max="8448" width="9.140625" style="22"/>
    <col min="8449" max="8449" width="5.7109375" style="22" customWidth="1"/>
    <col min="8450" max="8450" width="39.42578125" style="22" customWidth="1"/>
    <col min="8451" max="8451" width="6.7109375" style="22" customWidth="1"/>
    <col min="8452" max="8452" width="14" style="22" customWidth="1"/>
    <col min="8453" max="8453" width="13.28515625" style="22" customWidth="1"/>
    <col min="8454" max="8454" width="6.140625" style="22" customWidth="1"/>
    <col min="8455" max="8455" width="12.85546875" style="22" customWidth="1"/>
    <col min="8456" max="8456" width="9" style="22" customWidth="1"/>
    <col min="8457" max="8457" width="0" style="22" hidden="1" customWidth="1"/>
    <col min="8458" max="8459" width="13.28515625" style="22" customWidth="1"/>
    <col min="8460" max="8704" width="9.140625" style="22"/>
    <col min="8705" max="8705" width="5.7109375" style="22" customWidth="1"/>
    <col min="8706" max="8706" width="39.42578125" style="22" customWidth="1"/>
    <col min="8707" max="8707" width="6.7109375" style="22" customWidth="1"/>
    <col min="8708" max="8708" width="14" style="22" customWidth="1"/>
    <col min="8709" max="8709" width="13.28515625" style="22" customWidth="1"/>
    <col min="8710" max="8710" width="6.140625" style="22" customWidth="1"/>
    <col min="8711" max="8711" width="12.85546875" style="22" customWidth="1"/>
    <col min="8712" max="8712" width="9" style="22" customWidth="1"/>
    <col min="8713" max="8713" width="0" style="22" hidden="1" customWidth="1"/>
    <col min="8714" max="8715" width="13.28515625" style="22" customWidth="1"/>
    <col min="8716" max="8960" width="9.140625" style="22"/>
    <col min="8961" max="8961" width="5.7109375" style="22" customWidth="1"/>
    <col min="8962" max="8962" width="39.42578125" style="22" customWidth="1"/>
    <col min="8963" max="8963" width="6.7109375" style="22" customWidth="1"/>
    <col min="8964" max="8964" width="14" style="22" customWidth="1"/>
    <col min="8965" max="8965" width="13.28515625" style="22" customWidth="1"/>
    <col min="8966" max="8966" width="6.140625" style="22" customWidth="1"/>
    <col min="8967" max="8967" width="12.85546875" style="22" customWidth="1"/>
    <col min="8968" max="8968" width="9" style="22" customWidth="1"/>
    <col min="8969" max="8969" width="0" style="22" hidden="1" customWidth="1"/>
    <col min="8970" max="8971" width="13.28515625" style="22" customWidth="1"/>
    <col min="8972" max="9216" width="9.140625" style="22"/>
    <col min="9217" max="9217" width="5.7109375" style="22" customWidth="1"/>
    <col min="9218" max="9218" width="39.42578125" style="22" customWidth="1"/>
    <col min="9219" max="9219" width="6.7109375" style="22" customWidth="1"/>
    <col min="9220" max="9220" width="14" style="22" customWidth="1"/>
    <col min="9221" max="9221" width="13.28515625" style="22" customWidth="1"/>
    <col min="9222" max="9222" width="6.140625" style="22" customWidth="1"/>
    <col min="9223" max="9223" width="12.85546875" style="22" customWidth="1"/>
    <col min="9224" max="9224" width="9" style="22" customWidth="1"/>
    <col min="9225" max="9225" width="0" style="22" hidden="1" customWidth="1"/>
    <col min="9226" max="9227" width="13.28515625" style="22" customWidth="1"/>
    <col min="9228" max="9472" width="9.140625" style="22"/>
    <col min="9473" max="9473" width="5.7109375" style="22" customWidth="1"/>
    <col min="9474" max="9474" width="39.42578125" style="22" customWidth="1"/>
    <col min="9475" max="9475" width="6.7109375" style="22" customWidth="1"/>
    <col min="9476" max="9476" width="14" style="22" customWidth="1"/>
    <col min="9477" max="9477" width="13.28515625" style="22" customWidth="1"/>
    <col min="9478" max="9478" width="6.140625" style="22" customWidth="1"/>
    <col min="9479" max="9479" width="12.85546875" style="22" customWidth="1"/>
    <col min="9480" max="9480" width="9" style="22" customWidth="1"/>
    <col min="9481" max="9481" width="0" style="22" hidden="1" customWidth="1"/>
    <col min="9482" max="9483" width="13.28515625" style="22" customWidth="1"/>
    <col min="9484" max="9728" width="9.140625" style="22"/>
    <col min="9729" max="9729" width="5.7109375" style="22" customWidth="1"/>
    <col min="9730" max="9730" width="39.42578125" style="22" customWidth="1"/>
    <col min="9731" max="9731" width="6.7109375" style="22" customWidth="1"/>
    <col min="9732" max="9732" width="14" style="22" customWidth="1"/>
    <col min="9733" max="9733" width="13.28515625" style="22" customWidth="1"/>
    <col min="9734" max="9734" width="6.140625" style="22" customWidth="1"/>
    <col min="9735" max="9735" width="12.85546875" style="22" customWidth="1"/>
    <col min="9736" max="9736" width="9" style="22" customWidth="1"/>
    <col min="9737" max="9737" width="0" style="22" hidden="1" customWidth="1"/>
    <col min="9738" max="9739" width="13.28515625" style="22" customWidth="1"/>
    <col min="9740" max="9984" width="9.140625" style="22"/>
    <col min="9985" max="9985" width="5.7109375" style="22" customWidth="1"/>
    <col min="9986" max="9986" width="39.42578125" style="22" customWidth="1"/>
    <col min="9987" max="9987" width="6.7109375" style="22" customWidth="1"/>
    <col min="9988" max="9988" width="14" style="22" customWidth="1"/>
    <col min="9989" max="9989" width="13.28515625" style="22" customWidth="1"/>
    <col min="9990" max="9990" width="6.140625" style="22" customWidth="1"/>
    <col min="9991" max="9991" width="12.85546875" style="22" customWidth="1"/>
    <col min="9992" max="9992" width="9" style="22" customWidth="1"/>
    <col min="9993" max="9993" width="0" style="22" hidden="1" customWidth="1"/>
    <col min="9994" max="9995" width="13.28515625" style="22" customWidth="1"/>
    <col min="9996" max="10240" width="9.140625" style="22"/>
    <col min="10241" max="10241" width="5.7109375" style="22" customWidth="1"/>
    <col min="10242" max="10242" width="39.42578125" style="22" customWidth="1"/>
    <col min="10243" max="10243" width="6.7109375" style="22" customWidth="1"/>
    <col min="10244" max="10244" width="14" style="22" customWidth="1"/>
    <col min="10245" max="10245" width="13.28515625" style="22" customWidth="1"/>
    <col min="10246" max="10246" width="6.140625" style="22" customWidth="1"/>
    <col min="10247" max="10247" width="12.85546875" style="22" customWidth="1"/>
    <col min="10248" max="10248" width="9" style="22" customWidth="1"/>
    <col min="10249" max="10249" width="0" style="22" hidden="1" customWidth="1"/>
    <col min="10250" max="10251" width="13.28515625" style="22" customWidth="1"/>
    <col min="10252" max="10496" width="9.140625" style="22"/>
    <col min="10497" max="10497" width="5.7109375" style="22" customWidth="1"/>
    <col min="10498" max="10498" width="39.42578125" style="22" customWidth="1"/>
    <col min="10499" max="10499" width="6.7109375" style="22" customWidth="1"/>
    <col min="10500" max="10500" width="14" style="22" customWidth="1"/>
    <col min="10501" max="10501" width="13.28515625" style="22" customWidth="1"/>
    <col min="10502" max="10502" width="6.140625" style="22" customWidth="1"/>
    <col min="10503" max="10503" width="12.85546875" style="22" customWidth="1"/>
    <col min="10504" max="10504" width="9" style="22" customWidth="1"/>
    <col min="10505" max="10505" width="0" style="22" hidden="1" customWidth="1"/>
    <col min="10506" max="10507" width="13.28515625" style="22" customWidth="1"/>
    <col min="10508" max="10752" width="9.140625" style="22"/>
    <col min="10753" max="10753" width="5.7109375" style="22" customWidth="1"/>
    <col min="10754" max="10754" width="39.42578125" style="22" customWidth="1"/>
    <col min="10755" max="10755" width="6.7109375" style="22" customWidth="1"/>
    <col min="10756" max="10756" width="14" style="22" customWidth="1"/>
    <col min="10757" max="10757" width="13.28515625" style="22" customWidth="1"/>
    <col min="10758" max="10758" width="6.140625" style="22" customWidth="1"/>
    <col min="10759" max="10759" width="12.85546875" style="22" customWidth="1"/>
    <col min="10760" max="10760" width="9" style="22" customWidth="1"/>
    <col min="10761" max="10761" width="0" style="22" hidden="1" customWidth="1"/>
    <col min="10762" max="10763" width="13.28515625" style="22" customWidth="1"/>
    <col min="10764" max="11008" width="9.140625" style="22"/>
    <col min="11009" max="11009" width="5.7109375" style="22" customWidth="1"/>
    <col min="11010" max="11010" width="39.42578125" style="22" customWidth="1"/>
    <col min="11011" max="11011" width="6.7109375" style="22" customWidth="1"/>
    <col min="11012" max="11012" width="14" style="22" customWidth="1"/>
    <col min="11013" max="11013" width="13.28515625" style="22" customWidth="1"/>
    <col min="11014" max="11014" width="6.140625" style="22" customWidth="1"/>
    <col min="11015" max="11015" width="12.85546875" style="22" customWidth="1"/>
    <col min="11016" max="11016" width="9" style="22" customWidth="1"/>
    <col min="11017" max="11017" width="0" style="22" hidden="1" customWidth="1"/>
    <col min="11018" max="11019" width="13.28515625" style="22" customWidth="1"/>
    <col min="11020" max="11264" width="9.140625" style="22"/>
    <col min="11265" max="11265" width="5.7109375" style="22" customWidth="1"/>
    <col min="11266" max="11266" width="39.42578125" style="22" customWidth="1"/>
    <col min="11267" max="11267" width="6.7109375" style="22" customWidth="1"/>
    <col min="11268" max="11268" width="14" style="22" customWidth="1"/>
    <col min="11269" max="11269" width="13.28515625" style="22" customWidth="1"/>
    <col min="11270" max="11270" width="6.140625" style="22" customWidth="1"/>
    <col min="11271" max="11271" width="12.85546875" style="22" customWidth="1"/>
    <col min="11272" max="11272" width="9" style="22" customWidth="1"/>
    <col min="11273" max="11273" width="0" style="22" hidden="1" customWidth="1"/>
    <col min="11274" max="11275" width="13.28515625" style="22" customWidth="1"/>
    <col min="11276" max="11520" width="9.140625" style="22"/>
    <col min="11521" max="11521" width="5.7109375" style="22" customWidth="1"/>
    <col min="11522" max="11522" width="39.42578125" style="22" customWidth="1"/>
    <col min="11523" max="11523" width="6.7109375" style="22" customWidth="1"/>
    <col min="11524" max="11524" width="14" style="22" customWidth="1"/>
    <col min="11525" max="11525" width="13.28515625" style="22" customWidth="1"/>
    <col min="11526" max="11526" width="6.140625" style="22" customWidth="1"/>
    <col min="11527" max="11527" width="12.85546875" style="22" customWidth="1"/>
    <col min="11528" max="11528" width="9" style="22" customWidth="1"/>
    <col min="11529" max="11529" width="0" style="22" hidden="1" customWidth="1"/>
    <col min="11530" max="11531" width="13.28515625" style="22" customWidth="1"/>
    <col min="11532" max="11776" width="9.140625" style="22"/>
    <col min="11777" max="11777" width="5.7109375" style="22" customWidth="1"/>
    <col min="11778" max="11778" width="39.42578125" style="22" customWidth="1"/>
    <col min="11779" max="11779" width="6.7109375" style="22" customWidth="1"/>
    <col min="11780" max="11780" width="14" style="22" customWidth="1"/>
    <col min="11781" max="11781" width="13.28515625" style="22" customWidth="1"/>
    <col min="11782" max="11782" width="6.140625" style="22" customWidth="1"/>
    <col min="11783" max="11783" width="12.85546875" style="22" customWidth="1"/>
    <col min="11784" max="11784" width="9" style="22" customWidth="1"/>
    <col min="11785" max="11785" width="0" style="22" hidden="1" customWidth="1"/>
    <col min="11786" max="11787" width="13.28515625" style="22" customWidth="1"/>
    <col min="11788" max="12032" width="9.140625" style="22"/>
    <col min="12033" max="12033" width="5.7109375" style="22" customWidth="1"/>
    <col min="12034" max="12034" width="39.42578125" style="22" customWidth="1"/>
    <col min="12035" max="12035" width="6.7109375" style="22" customWidth="1"/>
    <col min="12036" max="12036" width="14" style="22" customWidth="1"/>
    <col min="12037" max="12037" width="13.28515625" style="22" customWidth="1"/>
    <col min="12038" max="12038" width="6.140625" style="22" customWidth="1"/>
    <col min="12039" max="12039" width="12.85546875" style="22" customWidth="1"/>
    <col min="12040" max="12040" width="9" style="22" customWidth="1"/>
    <col min="12041" max="12041" width="0" style="22" hidden="1" customWidth="1"/>
    <col min="12042" max="12043" width="13.28515625" style="22" customWidth="1"/>
    <col min="12044" max="12288" width="9.140625" style="22"/>
    <col min="12289" max="12289" width="5.7109375" style="22" customWidth="1"/>
    <col min="12290" max="12290" width="39.42578125" style="22" customWidth="1"/>
    <col min="12291" max="12291" width="6.7109375" style="22" customWidth="1"/>
    <col min="12292" max="12292" width="14" style="22" customWidth="1"/>
    <col min="12293" max="12293" width="13.28515625" style="22" customWidth="1"/>
    <col min="12294" max="12294" width="6.140625" style="22" customWidth="1"/>
    <col min="12295" max="12295" width="12.85546875" style="22" customWidth="1"/>
    <col min="12296" max="12296" width="9" style="22" customWidth="1"/>
    <col min="12297" max="12297" width="0" style="22" hidden="1" customWidth="1"/>
    <col min="12298" max="12299" width="13.28515625" style="22" customWidth="1"/>
    <col min="12300" max="12544" width="9.140625" style="22"/>
    <col min="12545" max="12545" width="5.7109375" style="22" customWidth="1"/>
    <col min="12546" max="12546" width="39.42578125" style="22" customWidth="1"/>
    <col min="12547" max="12547" width="6.7109375" style="22" customWidth="1"/>
    <col min="12548" max="12548" width="14" style="22" customWidth="1"/>
    <col min="12549" max="12549" width="13.28515625" style="22" customWidth="1"/>
    <col min="12550" max="12550" width="6.140625" style="22" customWidth="1"/>
    <col min="12551" max="12551" width="12.85546875" style="22" customWidth="1"/>
    <col min="12552" max="12552" width="9" style="22" customWidth="1"/>
    <col min="12553" max="12553" width="0" style="22" hidden="1" customWidth="1"/>
    <col min="12554" max="12555" width="13.28515625" style="22" customWidth="1"/>
    <col min="12556" max="12800" width="9.140625" style="22"/>
    <col min="12801" max="12801" width="5.7109375" style="22" customWidth="1"/>
    <col min="12802" max="12802" width="39.42578125" style="22" customWidth="1"/>
    <col min="12803" max="12803" width="6.7109375" style="22" customWidth="1"/>
    <col min="12804" max="12804" width="14" style="22" customWidth="1"/>
    <col min="12805" max="12805" width="13.28515625" style="22" customWidth="1"/>
    <col min="12806" max="12806" width="6.140625" style="22" customWidth="1"/>
    <col min="12807" max="12807" width="12.85546875" style="22" customWidth="1"/>
    <col min="12808" max="12808" width="9" style="22" customWidth="1"/>
    <col min="12809" max="12809" width="0" style="22" hidden="1" customWidth="1"/>
    <col min="12810" max="12811" width="13.28515625" style="22" customWidth="1"/>
    <col min="12812" max="13056" width="9.140625" style="22"/>
    <col min="13057" max="13057" width="5.7109375" style="22" customWidth="1"/>
    <col min="13058" max="13058" width="39.42578125" style="22" customWidth="1"/>
    <col min="13059" max="13059" width="6.7109375" style="22" customWidth="1"/>
    <col min="13060" max="13060" width="14" style="22" customWidth="1"/>
    <col min="13061" max="13061" width="13.28515625" style="22" customWidth="1"/>
    <col min="13062" max="13062" width="6.140625" style="22" customWidth="1"/>
    <col min="13063" max="13063" width="12.85546875" style="22" customWidth="1"/>
    <col min="13064" max="13064" width="9" style="22" customWidth="1"/>
    <col min="13065" max="13065" width="0" style="22" hidden="1" customWidth="1"/>
    <col min="13066" max="13067" width="13.28515625" style="22" customWidth="1"/>
    <col min="13068" max="13312" width="9.140625" style="22"/>
    <col min="13313" max="13313" width="5.7109375" style="22" customWidth="1"/>
    <col min="13314" max="13314" width="39.42578125" style="22" customWidth="1"/>
    <col min="13315" max="13315" width="6.7109375" style="22" customWidth="1"/>
    <col min="13316" max="13316" width="14" style="22" customWidth="1"/>
    <col min="13317" max="13317" width="13.28515625" style="22" customWidth="1"/>
    <col min="13318" max="13318" width="6.140625" style="22" customWidth="1"/>
    <col min="13319" max="13319" width="12.85546875" style="22" customWidth="1"/>
    <col min="13320" max="13320" width="9" style="22" customWidth="1"/>
    <col min="13321" max="13321" width="0" style="22" hidden="1" customWidth="1"/>
    <col min="13322" max="13323" width="13.28515625" style="22" customWidth="1"/>
    <col min="13324" max="13568" width="9.140625" style="22"/>
    <col min="13569" max="13569" width="5.7109375" style="22" customWidth="1"/>
    <col min="13570" max="13570" width="39.42578125" style="22" customWidth="1"/>
    <col min="13571" max="13571" width="6.7109375" style="22" customWidth="1"/>
    <col min="13572" max="13572" width="14" style="22" customWidth="1"/>
    <col min="13573" max="13573" width="13.28515625" style="22" customWidth="1"/>
    <col min="13574" max="13574" width="6.140625" style="22" customWidth="1"/>
    <col min="13575" max="13575" width="12.85546875" style="22" customWidth="1"/>
    <col min="13576" max="13576" width="9" style="22" customWidth="1"/>
    <col min="13577" max="13577" width="0" style="22" hidden="1" customWidth="1"/>
    <col min="13578" max="13579" width="13.28515625" style="22" customWidth="1"/>
    <col min="13580" max="13824" width="9.140625" style="22"/>
    <col min="13825" max="13825" width="5.7109375" style="22" customWidth="1"/>
    <col min="13826" max="13826" width="39.42578125" style="22" customWidth="1"/>
    <col min="13827" max="13827" width="6.7109375" style="22" customWidth="1"/>
    <col min="13828" max="13828" width="14" style="22" customWidth="1"/>
    <col min="13829" max="13829" width="13.28515625" style="22" customWidth="1"/>
    <col min="13830" max="13830" width="6.140625" style="22" customWidth="1"/>
    <col min="13831" max="13831" width="12.85546875" style="22" customWidth="1"/>
    <col min="13832" max="13832" width="9" style="22" customWidth="1"/>
    <col min="13833" max="13833" width="0" style="22" hidden="1" customWidth="1"/>
    <col min="13834" max="13835" width="13.28515625" style="22" customWidth="1"/>
    <col min="13836" max="14080" width="9.140625" style="22"/>
    <col min="14081" max="14081" width="5.7109375" style="22" customWidth="1"/>
    <col min="14082" max="14082" width="39.42578125" style="22" customWidth="1"/>
    <col min="14083" max="14083" width="6.7109375" style="22" customWidth="1"/>
    <col min="14084" max="14084" width="14" style="22" customWidth="1"/>
    <col min="14085" max="14085" width="13.28515625" style="22" customWidth="1"/>
    <col min="14086" max="14086" width="6.140625" style="22" customWidth="1"/>
    <col min="14087" max="14087" width="12.85546875" style="22" customWidth="1"/>
    <col min="14088" max="14088" width="9" style="22" customWidth="1"/>
    <col min="14089" max="14089" width="0" style="22" hidden="1" customWidth="1"/>
    <col min="14090" max="14091" width="13.28515625" style="22" customWidth="1"/>
    <col min="14092" max="14336" width="9.140625" style="22"/>
    <col min="14337" max="14337" width="5.7109375" style="22" customWidth="1"/>
    <col min="14338" max="14338" width="39.42578125" style="22" customWidth="1"/>
    <col min="14339" max="14339" width="6.7109375" style="22" customWidth="1"/>
    <col min="14340" max="14340" width="14" style="22" customWidth="1"/>
    <col min="14341" max="14341" width="13.28515625" style="22" customWidth="1"/>
    <col min="14342" max="14342" width="6.140625" style="22" customWidth="1"/>
    <col min="14343" max="14343" width="12.85546875" style="22" customWidth="1"/>
    <col min="14344" max="14344" width="9" style="22" customWidth="1"/>
    <col min="14345" max="14345" width="0" style="22" hidden="1" customWidth="1"/>
    <col min="14346" max="14347" width="13.28515625" style="22" customWidth="1"/>
    <col min="14348" max="14592" width="9.140625" style="22"/>
    <col min="14593" max="14593" width="5.7109375" style="22" customWidth="1"/>
    <col min="14594" max="14594" width="39.42578125" style="22" customWidth="1"/>
    <col min="14595" max="14595" width="6.7109375" style="22" customWidth="1"/>
    <col min="14596" max="14596" width="14" style="22" customWidth="1"/>
    <col min="14597" max="14597" width="13.28515625" style="22" customWidth="1"/>
    <col min="14598" max="14598" width="6.140625" style="22" customWidth="1"/>
    <col min="14599" max="14599" width="12.85546875" style="22" customWidth="1"/>
    <col min="14600" max="14600" width="9" style="22" customWidth="1"/>
    <col min="14601" max="14601" width="0" style="22" hidden="1" customWidth="1"/>
    <col min="14602" max="14603" width="13.28515625" style="22" customWidth="1"/>
    <col min="14604" max="14848" width="9.140625" style="22"/>
    <col min="14849" max="14849" width="5.7109375" style="22" customWidth="1"/>
    <col min="14850" max="14850" width="39.42578125" style="22" customWidth="1"/>
    <col min="14851" max="14851" width="6.7109375" style="22" customWidth="1"/>
    <col min="14852" max="14852" width="14" style="22" customWidth="1"/>
    <col min="14853" max="14853" width="13.28515625" style="22" customWidth="1"/>
    <col min="14854" max="14854" width="6.140625" style="22" customWidth="1"/>
    <col min="14855" max="14855" width="12.85546875" style="22" customWidth="1"/>
    <col min="14856" max="14856" width="9" style="22" customWidth="1"/>
    <col min="14857" max="14857" width="0" style="22" hidden="1" customWidth="1"/>
    <col min="14858" max="14859" width="13.28515625" style="22" customWidth="1"/>
    <col min="14860" max="15104" width="9.140625" style="22"/>
    <col min="15105" max="15105" width="5.7109375" style="22" customWidth="1"/>
    <col min="15106" max="15106" width="39.42578125" style="22" customWidth="1"/>
    <col min="15107" max="15107" width="6.7109375" style="22" customWidth="1"/>
    <col min="15108" max="15108" width="14" style="22" customWidth="1"/>
    <col min="15109" max="15109" width="13.28515625" style="22" customWidth="1"/>
    <col min="15110" max="15110" width="6.140625" style="22" customWidth="1"/>
    <col min="15111" max="15111" width="12.85546875" style="22" customWidth="1"/>
    <col min="15112" max="15112" width="9" style="22" customWidth="1"/>
    <col min="15113" max="15113" width="0" style="22" hidden="1" customWidth="1"/>
    <col min="15114" max="15115" width="13.28515625" style="22" customWidth="1"/>
    <col min="15116" max="15360" width="9.140625" style="22"/>
    <col min="15361" max="15361" width="5.7109375" style="22" customWidth="1"/>
    <col min="15362" max="15362" width="39.42578125" style="22" customWidth="1"/>
    <col min="15363" max="15363" width="6.7109375" style="22" customWidth="1"/>
    <col min="15364" max="15364" width="14" style="22" customWidth="1"/>
    <col min="15365" max="15365" width="13.28515625" style="22" customWidth="1"/>
    <col min="15366" max="15366" width="6.140625" style="22" customWidth="1"/>
    <col min="15367" max="15367" width="12.85546875" style="22" customWidth="1"/>
    <col min="15368" max="15368" width="9" style="22" customWidth="1"/>
    <col min="15369" max="15369" width="0" style="22" hidden="1" customWidth="1"/>
    <col min="15370" max="15371" width="13.28515625" style="22" customWidth="1"/>
    <col min="15372" max="15616" width="9.140625" style="22"/>
    <col min="15617" max="15617" width="5.7109375" style="22" customWidth="1"/>
    <col min="15618" max="15618" width="39.42578125" style="22" customWidth="1"/>
    <col min="15619" max="15619" width="6.7109375" style="22" customWidth="1"/>
    <col min="15620" max="15620" width="14" style="22" customWidth="1"/>
    <col min="15621" max="15621" width="13.28515625" style="22" customWidth="1"/>
    <col min="15622" max="15622" width="6.140625" style="22" customWidth="1"/>
    <col min="15623" max="15623" width="12.85546875" style="22" customWidth="1"/>
    <col min="15624" max="15624" width="9" style="22" customWidth="1"/>
    <col min="15625" max="15625" width="0" style="22" hidden="1" customWidth="1"/>
    <col min="15626" max="15627" width="13.28515625" style="22" customWidth="1"/>
    <col min="15628" max="15872" width="9.140625" style="22"/>
    <col min="15873" max="15873" width="5.7109375" style="22" customWidth="1"/>
    <col min="15874" max="15874" width="39.42578125" style="22" customWidth="1"/>
    <col min="15875" max="15875" width="6.7109375" style="22" customWidth="1"/>
    <col min="15876" max="15876" width="14" style="22" customWidth="1"/>
    <col min="15877" max="15877" width="13.28515625" style="22" customWidth="1"/>
    <col min="15878" max="15878" width="6.140625" style="22" customWidth="1"/>
    <col min="15879" max="15879" width="12.85546875" style="22" customWidth="1"/>
    <col min="15880" max="15880" width="9" style="22" customWidth="1"/>
    <col min="15881" max="15881" width="0" style="22" hidden="1" customWidth="1"/>
    <col min="15882" max="15883" width="13.28515625" style="22" customWidth="1"/>
    <col min="15884" max="16128" width="9.140625" style="22"/>
    <col min="16129" max="16129" width="5.7109375" style="22" customWidth="1"/>
    <col min="16130" max="16130" width="39.42578125" style="22" customWidth="1"/>
    <col min="16131" max="16131" width="6.7109375" style="22" customWidth="1"/>
    <col min="16132" max="16132" width="14" style="22" customWidth="1"/>
    <col min="16133" max="16133" width="13.28515625" style="22" customWidth="1"/>
    <col min="16134" max="16134" width="6.140625" style="22" customWidth="1"/>
    <col min="16135" max="16135" width="12.85546875" style="22" customWidth="1"/>
    <col min="16136" max="16136" width="9" style="22" customWidth="1"/>
    <col min="16137" max="16137" width="0" style="22" hidden="1" customWidth="1"/>
    <col min="16138" max="16139" width="13.28515625" style="22" customWidth="1"/>
    <col min="16140" max="16384" width="9.140625" style="22"/>
  </cols>
  <sheetData>
    <row r="1" spans="1:11" s="1" customFormat="1" ht="20.25" customHeight="1" x14ac:dyDescent="0.25">
      <c r="B1" s="106" t="s">
        <v>0</v>
      </c>
      <c r="C1" s="106"/>
      <c r="D1" s="106"/>
      <c r="E1" s="106"/>
      <c r="F1" s="106"/>
      <c r="G1" s="106"/>
      <c r="H1" s="106"/>
      <c r="I1" s="106"/>
      <c r="J1" s="106"/>
      <c r="K1" s="3"/>
    </row>
    <row r="2" spans="1:11" s="1" customFormat="1" ht="21" customHeight="1" x14ac:dyDescent="0.25">
      <c r="B2" s="106" t="s">
        <v>1</v>
      </c>
      <c r="C2" s="106"/>
      <c r="D2" s="106"/>
      <c r="E2" s="106"/>
      <c r="F2" s="106"/>
      <c r="G2" s="106"/>
      <c r="H2" s="106"/>
      <c r="I2" s="106"/>
      <c r="J2" s="106"/>
      <c r="K2" s="3"/>
    </row>
    <row r="3" spans="1:11" s="1" customFormat="1" ht="24" customHeight="1" x14ac:dyDescent="0.3">
      <c r="B3" s="107" t="s">
        <v>106</v>
      </c>
      <c r="C3" s="107"/>
      <c r="D3" s="107"/>
      <c r="E3" s="107"/>
      <c r="F3" s="107"/>
      <c r="G3" s="107"/>
      <c r="H3" s="107"/>
      <c r="I3" s="107"/>
      <c r="J3" s="107"/>
      <c r="K3" s="3"/>
    </row>
    <row r="4" spans="1:11" s="1" customFormat="1" ht="24.75" customHeight="1" x14ac:dyDescent="0.25">
      <c r="B4" s="108" t="s">
        <v>107</v>
      </c>
      <c r="C4" s="108"/>
      <c r="D4" s="108"/>
      <c r="E4" s="108"/>
      <c r="F4" s="108"/>
      <c r="G4" s="108"/>
      <c r="H4" s="108"/>
      <c r="I4" s="108"/>
      <c r="J4" s="108"/>
      <c r="K4" s="3"/>
    </row>
    <row r="5" spans="1:11" ht="54.75" customHeight="1" x14ac:dyDescent="0.25">
      <c r="A5" s="111" t="s">
        <v>10</v>
      </c>
      <c r="B5" s="111"/>
      <c r="C5" s="111"/>
      <c r="D5" s="111"/>
      <c r="E5" s="111"/>
      <c r="F5" s="111"/>
      <c r="G5" s="111"/>
      <c r="H5" s="111"/>
      <c r="I5" s="111"/>
      <c r="J5" s="111"/>
    </row>
    <row r="6" spans="1:11" ht="21.75" customHeight="1" x14ac:dyDescent="0.25">
      <c r="A6" s="109" t="s">
        <v>11</v>
      </c>
      <c r="B6" s="109"/>
      <c r="C6" s="23">
        <f>+C17+C23+C26+C69+C35+C42+C49+C55+C62+C76+C85+C89</f>
        <v>101</v>
      </c>
      <c r="D6" s="110"/>
      <c r="E6" s="110"/>
      <c r="F6" s="23">
        <f>+F17+F23+F26+F69+F35+F42+F49+F55+F62+F76+F85+F89</f>
        <v>99</v>
      </c>
      <c r="G6" s="22"/>
      <c r="H6" s="44"/>
      <c r="I6" s="44"/>
      <c r="J6" s="22"/>
    </row>
    <row r="7" spans="1:11" ht="18" customHeight="1" x14ac:dyDescent="0.25">
      <c r="C7" s="113" t="s">
        <v>102</v>
      </c>
      <c r="D7" s="113"/>
      <c r="E7" s="113"/>
      <c r="F7" s="113"/>
      <c r="G7" s="113"/>
      <c r="H7" s="113"/>
      <c r="I7" s="113"/>
      <c r="J7" s="113"/>
    </row>
    <row r="8" spans="1:11" x14ac:dyDescent="0.25">
      <c r="A8" s="112" t="s">
        <v>12</v>
      </c>
      <c r="B8" s="112" t="s">
        <v>13</v>
      </c>
      <c r="C8" s="114" t="s">
        <v>14</v>
      </c>
      <c r="D8" s="115" t="s">
        <v>15</v>
      </c>
      <c r="E8" s="116" t="s">
        <v>16</v>
      </c>
      <c r="F8" s="114" t="s">
        <v>14</v>
      </c>
      <c r="G8" s="115" t="s">
        <v>15</v>
      </c>
      <c r="H8" s="102" t="s">
        <v>17</v>
      </c>
      <c r="I8" s="102" t="s">
        <v>18</v>
      </c>
      <c r="J8" s="105" t="s">
        <v>16</v>
      </c>
      <c r="K8" s="89" t="s">
        <v>103</v>
      </c>
    </row>
    <row r="9" spans="1:11" x14ac:dyDescent="0.25">
      <c r="A9" s="112"/>
      <c r="B9" s="112"/>
      <c r="C9" s="114"/>
      <c r="D9" s="115"/>
      <c r="E9" s="116"/>
      <c r="F9" s="114"/>
      <c r="G9" s="115"/>
      <c r="H9" s="103"/>
      <c r="I9" s="103"/>
      <c r="J9" s="105"/>
      <c r="K9" s="89"/>
    </row>
    <row r="10" spans="1:11" ht="96.75" customHeight="1" x14ac:dyDescent="0.25">
      <c r="A10" s="112"/>
      <c r="B10" s="112"/>
      <c r="C10" s="114"/>
      <c r="D10" s="115"/>
      <c r="E10" s="116"/>
      <c r="F10" s="114"/>
      <c r="G10" s="115"/>
      <c r="H10" s="104"/>
      <c r="I10" s="104"/>
      <c r="J10" s="105"/>
      <c r="K10" s="89"/>
    </row>
    <row r="11" spans="1:11" ht="27" customHeight="1" x14ac:dyDescent="0.25">
      <c r="A11" s="85" t="s">
        <v>19</v>
      </c>
      <c r="B11" s="86"/>
      <c r="C11" s="86"/>
      <c r="D11" s="86"/>
      <c r="E11" s="86"/>
      <c r="F11" s="86"/>
      <c r="G11" s="86"/>
      <c r="H11" s="86"/>
      <c r="I11" s="86"/>
      <c r="J11" s="86"/>
      <c r="K11" s="87"/>
    </row>
    <row r="12" spans="1:11" ht="31.5" customHeight="1" x14ac:dyDescent="0.25">
      <c r="A12" s="4">
        <v>1</v>
      </c>
      <c r="B12" s="25" t="s">
        <v>20</v>
      </c>
      <c r="C12" s="24">
        <v>1</v>
      </c>
      <c r="D12" s="26">
        <v>469000</v>
      </c>
      <c r="E12" s="5">
        <f>+D12*C12</f>
        <v>469000</v>
      </c>
      <c r="F12" s="24">
        <v>1</v>
      </c>
      <c r="G12" s="26">
        <v>589000</v>
      </c>
      <c r="H12" s="26"/>
      <c r="I12" s="26"/>
      <c r="J12" s="6">
        <f>+G12*F12+H12+I12</f>
        <v>589000</v>
      </c>
      <c r="K12" s="45">
        <f>+G12-D12</f>
        <v>120000</v>
      </c>
    </row>
    <row r="13" spans="1:11" ht="33" customHeight="1" x14ac:dyDescent="0.25">
      <c r="A13" s="4">
        <v>2</v>
      </c>
      <c r="B13" s="25" t="s">
        <v>21</v>
      </c>
      <c r="C13" s="24">
        <v>1</v>
      </c>
      <c r="D13" s="26">
        <v>380000</v>
      </c>
      <c r="E13" s="5">
        <f>+D13*C13</f>
        <v>380000</v>
      </c>
      <c r="F13" s="24">
        <v>1</v>
      </c>
      <c r="G13" s="26">
        <v>550000</v>
      </c>
      <c r="H13" s="26"/>
      <c r="I13" s="26"/>
      <c r="J13" s="6">
        <f>+G13*F13+H13+I13</f>
        <v>550000</v>
      </c>
      <c r="K13" s="45">
        <f t="shared" ref="K13:K16" si="0">+G13-D13</f>
        <v>170000</v>
      </c>
    </row>
    <row r="14" spans="1:11" ht="32.25" customHeight="1" x14ac:dyDescent="0.25">
      <c r="A14" s="4">
        <v>3</v>
      </c>
      <c r="B14" s="25" t="s">
        <v>22</v>
      </c>
      <c r="C14" s="24">
        <v>2</v>
      </c>
      <c r="D14" s="26">
        <v>360000</v>
      </c>
      <c r="E14" s="5">
        <f>+D14*C14</f>
        <v>720000</v>
      </c>
      <c r="F14" s="24">
        <v>2</v>
      </c>
      <c r="G14" s="26">
        <v>550000</v>
      </c>
      <c r="H14" s="26"/>
      <c r="I14" s="26"/>
      <c r="J14" s="6">
        <f>+G14*F14+H14+I14</f>
        <v>1100000</v>
      </c>
      <c r="K14" s="45">
        <f t="shared" si="0"/>
        <v>190000</v>
      </c>
    </row>
    <row r="15" spans="1:11" ht="32.25" customHeight="1" x14ac:dyDescent="0.25">
      <c r="A15" s="4">
        <v>4</v>
      </c>
      <c r="B15" s="25" t="s">
        <v>23</v>
      </c>
      <c r="C15" s="24">
        <v>1</v>
      </c>
      <c r="D15" s="26">
        <v>350000</v>
      </c>
      <c r="E15" s="5">
        <f>+D15*C15</f>
        <v>350000</v>
      </c>
      <c r="F15" s="24">
        <v>1</v>
      </c>
      <c r="G15" s="26">
        <v>450000</v>
      </c>
      <c r="H15" s="26"/>
      <c r="I15" s="26"/>
      <c r="J15" s="6">
        <f>+G15*F15+H15+I15</f>
        <v>450000</v>
      </c>
      <c r="K15" s="45">
        <f t="shared" si="0"/>
        <v>100000</v>
      </c>
    </row>
    <row r="16" spans="1:11" ht="28.5" customHeight="1" x14ac:dyDescent="0.25">
      <c r="A16" s="4">
        <v>5</v>
      </c>
      <c r="B16" s="25" t="s">
        <v>24</v>
      </c>
      <c r="C16" s="24">
        <v>1</v>
      </c>
      <c r="D16" s="26">
        <v>220000</v>
      </c>
      <c r="E16" s="5">
        <f>+D16*C16</f>
        <v>220000</v>
      </c>
      <c r="F16" s="24">
        <v>1</v>
      </c>
      <c r="G16" s="26">
        <v>250000</v>
      </c>
      <c r="H16" s="26"/>
      <c r="I16" s="26"/>
      <c r="J16" s="6">
        <f>+G16*F16+H16+I16</f>
        <v>250000</v>
      </c>
      <c r="K16" s="45">
        <f t="shared" si="0"/>
        <v>30000</v>
      </c>
    </row>
    <row r="17" spans="1:11" ht="21.75" customHeight="1" x14ac:dyDescent="0.25">
      <c r="A17" s="27"/>
      <c r="B17" s="28" t="s">
        <v>25</v>
      </c>
      <c r="C17" s="29">
        <f t="shared" ref="C17:J17" si="1">SUM(C12:C16)</f>
        <v>6</v>
      </c>
      <c r="D17" s="30">
        <f t="shared" si="1"/>
        <v>1779000</v>
      </c>
      <c r="E17" s="31">
        <f t="shared" si="1"/>
        <v>2139000</v>
      </c>
      <c r="F17" s="29">
        <f>SUM(F12:F16)</f>
        <v>6</v>
      </c>
      <c r="G17" s="30">
        <f t="shared" si="1"/>
        <v>2389000</v>
      </c>
      <c r="H17" s="30">
        <f t="shared" si="1"/>
        <v>0</v>
      </c>
      <c r="I17" s="30">
        <f t="shared" si="1"/>
        <v>0</v>
      </c>
      <c r="J17" s="32">
        <f t="shared" si="1"/>
        <v>2939000</v>
      </c>
      <c r="K17" s="32">
        <f>SUM(K12:K16)</f>
        <v>610000</v>
      </c>
    </row>
    <row r="18" spans="1:11" x14ac:dyDescent="0.25">
      <c r="A18" s="90" t="s">
        <v>26</v>
      </c>
      <c r="B18" s="91"/>
      <c r="C18" s="91"/>
      <c r="D18" s="91"/>
      <c r="E18" s="91"/>
      <c r="F18" s="91"/>
      <c r="G18" s="91"/>
      <c r="H18" s="91"/>
      <c r="I18" s="91"/>
      <c r="J18" s="91"/>
      <c r="K18" s="92"/>
    </row>
    <row r="19" spans="1:11" ht="12.75" customHeight="1" x14ac:dyDescent="0.25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5"/>
    </row>
    <row r="20" spans="1:11" ht="36" customHeight="1" x14ac:dyDescent="0.25">
      <c r="A20" s="4">
        <v>1</v>
      </c>
      <c r="B20" s="25" t="s">
        <v>27</v>
      </c>
      <c r="C20" s="24">
        <v>2</v>
      </c>
      <c r="D20" s="26">
        <v>260000</v>
      </c>
      <c r="E20" s="5">
        <f>+D20*C20</f>
        <v>520000</v>
      </c>
      <c r="F20" s="24">
        <v>2</v>
      </c>
      <c r="G20" s="26">
        <v>360000</v>
      </c>
      <c r="H20" s="26"/>
      <c r="I20" s="26"/>
      <c r="J20" s="6">
        <f>+G20*F20+H20+I20</f>
        <v>720000</v>
      </c>
      <c r="K20" s="45">
        <f t="shared" ref="K20:K22" si="2">+G20-D20</f>
        <v>100000</v>
      </c>
    </row>
    <row r="21" spans="1:11" ht="37.5" customHeight="1" x14ac:dyDescent="0.25">
      <c r="A21" s="4">
        <v>2</v>
      </c>
      <c r="B21" s="25" t="s">
        <v>28</v>
      </c>
      <c r="C21" s="24">
        <v>1</v>
      </c>
      <c r="D21" s="26">
        <v>280000</v>
      </c>
      <c r="E21" s="5">
        <f>+D21*C21</f>
        <v>280000</v>
      </c>
      <c r="F21" s="24">
        <v>1</v>
      </c>
      <c r="G21" s="26">
        <v>380000</v>
      </c>
      <c r="H21" s="26"/>
      <c r="I21" s="26"/>
      <c r="J21" s="6">
        <f>+G21*F21+H21+I21</f>
        <v>380000</v>
      </c>
      <c r="K21" s="45">
        <f t="shared" si="2"/>
        <v>100000</v>
      </c>
    </row>
    <row r="22" spans="1:11" ht="39.75" customHeight="1" x14ac:dyDescent="0.25">
      <c r="A22" s="4">
        <v>3</v>
      </c>
      <c r="B22" s="25" t="s">
        <v>29</v>
      </c>
      <c r="C22" s="24">
        <v>5</v>
      </c>
      <c r="D22" s="26">
        <v>300000</v>
      </c>
      <c r="E22" s="5">
        <f>+D22*C22</f>
        <v>1500000</v>
      </c>
      <c r="F22" s="24">
        <v>5</v>
      </c>
      <c r="G22" s="26">
        <v>400000</v>
      </c>
      <c r="H22" s="26"/>
      <c r="I22" s="26"/>
      <c r="J22" s="6">
        <f>+G22*F22+H22+I22</f>
        <v>2000000</v>
      </c>
      <c r="K22" s="45">
        <f t="shared" si="2"/>
        <v>100000</v>
      </c>
    </row>
    <row r="23" spans="1:11" ht="24.75" customHeight="1" x14ac:dyDescent="0.25">
      <c r="A23" s="27"/>
      <c r="B23" s="28" t="s">
        <v>25</v>
      </c>
      <c r="C23" s="29">
        <f t="shared" ref="C23:K23" si="3">SUM(C20:C22)</f>
        <v>8</v>
      </c>
      <c r="D23" s="30">
        <f t="shared" si="3"/>
        <v>840000</v>
      </c>
      <c r="E23" s="31">
        <f t="shared" si="3"/>
        <v>2300000</v>
      </c>
      <c r="F23" s="29">
        <f>SUM(F20:F22)</f>
        <v>8</v>
      </c>
      <c r="G23" s="30">
        <f t="shared" si="3"/>
        <v>1140000</v>
      </c>
      <c r="H23" s="30">
        <f t="shared" si="3"/>
        <v>0</v>
      </c>
      <c r="I23" s="30">
        <f t="shared" si="3"/>
        <v>0</v>
      </c>
      <c r="J23" s="32">
        <f t="shared" si="3"/>
        <v>3100000</v>
      </c>
      <c r="K23" s="32">
        <f t="shared" si="3"/>
        <v>300000</v>
      </c>
    </row>
    <row r="24" spans="1:11" ht="30" customHeight="1" x14ac:dyDescent="0.25">
      <c r="A24" s="85" t="s">
        <v>30</v>
      </c>
      <c r="B24" s="86"/>
      <c r="C24" s="86"/>
      <c r="D24" s="86"/>
      <c r="E24" s="86"/>
      <c r="F24" s="86"/>
      <c r="G24" s="86"/>
      <c r="H24" s="86"/>
      <c r="I24" s="86"/>
      <c r="J24" s="86"/>
      <c r="K24" s="87"/>
    </row>
    <row r="25" spans="1:11" ht="25.5" customHeight="1" x14ac:dyDescent="0.25">
      <c r="A25" s="4">
        <v>1</v>
      </c>
      <c r="B25" s="25" t="s">
        <v>31</v>
      </c>
      <c r="C25" s="24">
        <v>1</v>
      </c>
      <c r="D25" s="26">
        <v>342000</v>
      </c>
      <c r="E25" s="5">
        <f>+D25*C25</f>
        <v>342000</v>
      </c>
      <c r="F25" s="24">
        <v>1</v>
      </c>
      <c r="G25" s="26">
        <v>500000</v>
      </c>
      <c r="H25" s="26"/>
      <c r="I25" s="26"/>
      <c r="J25" s="6">
        <f>+G25*F25+H25+I25</f>
        <v>500000</v>
      </c>
      <c r="K25" s="45">
        <f t="shared" ref="K25" si="4">+G25-D25</f>
        <v>158000</v>
      </c>
    </row>
    <row r="26" spans="1:11" ht="21" customHeight="1" x14ac:dyDescent="0.25">
      <c r="A26" s="27"/>
      <c r="B26" s="28" t="s">
        <v>25</v>
      </c>
      <c r="C26" s="29">
        <f>SUM(C24:C25)</f>
        <v>1</v>
      </c>
      <c r="D26" s="30">
        <f>SUM(D24:D25)</f>
        <v>342000</v>
      </c>
      <c r="E26" s="31">
        <f>SUM(E25:E25)</f>
        <v>342000</v>
      </c>
      <c r="F26" s="29">
        <f>SUM(F24:F25)</f>
        <v>1</v>
      </c>
      <c r="G26" s="30">
        <f>SUM(G24:G25)</f>
        <v>500000</v>
      </c>
      <c r="H26" s="30">
        <f>SUM(H24:H25)</f>
        <v>0</v>
      </c>
      <c r="I26" s="30">
        <f>SUM(I24:I25)</f>
        <v>0</v>
      </c>
      <c r="J26" s="32">
        <f>SUM(J25:J25)</f>
        <v>500000</v>
      </c>
      <c r="K26" s="32">
        <f>SUM(K25:K25)</f>
        <v>158000</v>
      </c>
    </row>
    <row r="27" spans="1:11" x14ac:dyDescent="0.25">
      <c r="A27" s="90" t="s">
        <v>38</v>
      </c>
      <c r="B27" s="91"/>
      <c r="C27" s="91"/>
      <c r="D27" s="91"/>
      <c r="E27" s="91"/>
      <c r="F27" s="91"/>
      <c r="G27" s="91"/>
      <c r="H27" s="91"/>
      <c r="I27" s="91"/>
      <c r="J27" s="91"/>
      <c r="K27" s="92"/>
    </row>
    <row r="28" spans="1:11" ht="22.5" customHeight="1" x14ac:dyDescent="0.25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5"/>
    </row>
    <row r="29" spans="1:11" x14ac:dyDescent="0.25">
      <c r="A29" s="4">
        <v>1</v>
      </c>
      <c r="B29" s="25" t="s">
        <v>33</v>
      </c>
      <c r="C29" s="24">
        <v>1</v>
      </c>
      <c r="D29" s="26">
        <v>307000</v>
      </c>
      <c r="E29" s="5">
        <f>+D29*C29</f>
        <v>307000</v>
      </c>
      <c r="F29" s="24">
        <v>1</v>
      </c>
      <c r="G29" s="26">
        <f>+G64</f>
        <v>350000</v>
      </c>
      <c r="H29" s="26"/>
      <c r="I29" s="26"/>
      <c r="J29" s="6">
        <f t="shared" ref="J29:J34" si="5">+G29*F29+H29+I29</f>
        <v>350000</v>
      </c>
      <c r="K29" s="45">
        <f t="shared" ref="K29:K34" si="6">+G29-D29</f>
        <v>43000</v>
      </c>
    </row>
    <row r="30" spans="1:11" x14ac:dyDescent="0.25">
      <c r="A30" s="4">
        <v>2</v>
      </c>
      <c r="B30" s="25" t="s">
        <v>34</v>
      </c>
      <c r="C30" s="24">
        <v>1</v>
      </c>
      <c r="D30" s="26">
        <v>276000</v>
      </c>
      <c r="E30" s="5">
        <f>+D30*C30</f>
        <v>276000</v>
      </c>
      <c r="F30" s="24">
        <v>1</v>
      </c>
      <c r="G30" s="26">
        <f>+G65</f>
        <v>300000</v>
      </c>
      <c r="H30" s="26"/>
      <c r="I30" s="26"/>
      <c r="J30" s="6">
        <f t="shared" si="5"/>
        <v>300000</v>
      </c>
      <c r="K30" s="45">
        <f t="shared" si="6"/>
        <v>24000</v>
      </c>
    </row>
    <row r="31" spans="1:11" ht="33" x14ac:dyDescent="0.25">
      <c r="A31" s="4">
        <v>3</v>
      </c>
      <c r="B31" s="25" t="s">
        <v>39</v>
      </c>
      <c r="C31" s="24">
        <v>3</v>
      </c>
      <c r="D31" s="26">
        <v>248000</v>
      </c>
      <c r="E31" s="5">
        <f>+D31*C31</f>
        <v>744000</v>
      </c>
      <c r="F31" s="24">
        <v>1</v>
      </c>
      <c r="G31" s="26">
        <f>+G66</f>
        <v>270000</v>
      </c>
      <c r="H31" s="26"/>
      <c r="I31" s="26">
        <v>50000</v>
      </c>
      <c r="J31" s="6">
        <f>+G31*F31+H31+I31</f>
        <v>320000</v>
      </c>
      <c r="K31" s="45">
        <f>+G31-D31</f>
        <v>22000</v>
      </c>
    </row>
    <row r="32" spans="1:11" x14ac:dyDescent="0.25">
      <c r="A32" s="4">
        <v>3.1</v>
      </c>
      <c r="B32" s="25" t="s">
        <v>35</v>
      </c>
      <c r="C32" s="24">
        <v>2</v>
      </c>
      <c r="D32" s="26"/>
      <c r="E32" s="5"/>
      <c r="F32" s="24">
        <v>2</v>
      </c>
      <c r="G32" s="26">
        <v>270000</v>
      </c>
      <c r="H32" s="26"/>
      <c r="I32" s="26"/>
      <c r="J32" s="6">
        <f t="shared" si="5"/>
        <v>540000</v>
      </c>
      <c r="K32" s="45">
        <f t="shared" si="6"/>
        <v>270000</v>
      </c>
    </row>
    <row r="33" spans="1:11" x14ac:dyDescent="0.25">
      <c r="A33" s="4">
        <v>4</v>
      </c>
      <c r="B33" s="25" t="s">
        <v>36</v>
      </c>
      <c r="C33" s="24">
        <v>3</v>
      </c>
      <c r="D33" s="26">
        <v>223000</v>
      </c>
      <c r="E33" s="5">
        <f>+D33*C33</f>
        <v>669000</v>
      </c>
      <c r="F33" s="24">
        <v>3</v>
      </c>
      <c r="G33" s="26">
        <f>+G67</f>
        <v>250000</v>
      </c>
      <c r="H33" s="26"/>
      <c r="I33" s="26"/>
      <c r="J33" s="6">
        <f t="shared" si="5"/>
        <v>750000</v>
      </c>
      <c r="K33" s="45">
        <f t="shared" si="6"/>
        <v>27000</v>
      </c>
    </row>
    <row r="34" spans="1:11" x14ac:dyDescent="0.25">
      <c r="A34" s="4">
        <v>5</v>
      </c>
      <c r="B34" s="25" t="s">
        <v>37</v>
      </c>
      <c r="C34" s="24">
        <v>2</v>
      </c>
      <c r="D34" s="26">
        <v>200000</v>
      </c>
      <c r="E34" s="5">
        <f>+D34*C34</f>
        <v>400000</v>
      </c>
      <c r="F34" s="24">
        <v>2</v>
      </c>
      <c r="G34" s="26">
        <f>+G68</f>
        <v>230000</v>
      </c>
      <c r="H34" s="26"/>
      <c r="I34" s="26"/>
      <c r="J34" s="6">
        <f t="shared" si="5"/>
        <v>460000</v>
      </c>
      <c r="K34" s="45">
        <f t="shared" si="6"/>
        <v>30000</v>
      </c>
    </row>
    <row r="35" spans="1:11" x14ac:dyDescent="0.25">
      <c r="A35" s="27"/>
      <c r="B35" s="28" t="s">
        <v>25</v>
      </c>
      <c r="C35" s="29">
        <f t="shared" ref="C35:J35" si="7">SUM(C29:C34)</f>
        <v>12</v>
      </c>
      <c r="D35" s="30">
        <f t="shared" si="7"/>
        <v>1254000</v>
      </c>
      <c r="E35" s="31">
        <f t="shared" si="7"/>
        <v>2396000</v>
      </c>
      <c r="F35" s="29">
        <f>SUM(F29:F34)</f>
        <v>10</v>
      </c>
      <c r="G35" s="30">
        <f t="shared" si="7"/>
        <v>1670000</v>
      </c>
      <c r="H35" s="30">
        <f t="shared" si="7"/>
        <v>0</v>
      </c>
      <c r="I35" s="30">
        <f t="shared" si="7"/>
        <v>50000</v>
      </c>
      <c r="J35" s="32">
        <f t="shared" si="7"/>
        <v>2720000</v>
      </c>
      <c r="K35" s="32">
        <f>SUM(K29:K34)</f>
        <v>416000</v>
      </c>
    </row>
    <row r="36" spans="1:11" ht="15" customHeight="1" x14ac:dyDescent="0.25">
      <c r="A36" s="96" t="s">
        <v>40</v>
      </c>
      <c r="B36" s="97"/>
      <c r="C36" s="97"/>
      <c r="D36" s="97"/>
      <c r="E36" s="97"/>
      <c r="F36" s="97"/>
      <c r="G36" s="97"/>
      <c r="H36" s="97"/>
      <c r="I36" s="97"/>
      <c r="J36" s="97"/>
      <c r="K36" s="98"/>
    </row>
    <row r="37" spans="1:11" ht="19.5" customHeight="1" x14ac:dyDescent="0.25">
      <c r="A37" s="99"/>
      <c r="B37" s="100"/>
      <c r="C37" s="100"/>
      <c r="D37" s="100"/>
      <c r="E37" s="100"/>
      <c r="F37" s="100"/>
      <c r="G37" s="100"/>
      <c r="H37" s="100"/>
      <c r="I37" s="100"/>
      <c r="J37" s="100"/>
      <c r="K37" s="101"/>
    </row>
    <row r="38" spans="1:11" x14ac:dyDescent="0.25">
      <c r="A38" s="4">
        <v>1</v>
      </c>
      <c r="B38" s="25" t="s">
        <v>33</v>
      </c>
      <c r="C38" s="24">
        <v>1</v>
      </c>
      <c r="D38" s="26">
        <v>307000</v>
      </c>
      <c r="E38" s="5">
        <f>+D38*C38</f>
        <v>307000</v>
      </c>
      <c r="F38" s="24">
        <v>1</v>
      </c>
      <c r="G38" s="26">
        <f>+G29</f>
        <v>350000</v>
      </c>
      <c r="H38" s="26"/>
      <c r="I38" s="26"/>
      <c r="J38" s="6">
        <f>+G38*F38+H38+I38</f>
        <v>350000</v>
      </c>
      <c r="K38" s="45">
        <f t="shared" ref="K38:K41" si="8">+G38-D38</f>
        <v>43000</v>
      </c>
    </row>
    <row r="39" spans="1:11" x14ac:dyDescent="0.25">
      <c r="A39" s="4">
        <v>2</v>
      </c>
      <c r="B39" s="25" t="s">
        <v>35</v>
      </c>
      <c r="C39" s="24">
        <v>1</v>
      </c>
      <c r="D39" s="26">
        <v>248000</v>
      </c>
      <c r="E39" s="5">
        <f>+D39*C39</f>
        <v>248000</v>
      </c>
      <c r="F39" s="24">
        <v>1</v>
      </c>
      <c r="G39" s="26">
        <f>+G31</f>
        <v>270000</v>
      </c>
      <c r="H39" s="26"/>
      <c r="I39" s="26"/>
      <c r="J39" s="6">
        <f>+G39*F39+H39+I39</f>
        <v>270000</v>
      </c>
      <c r="K39" s="45">
        <f t="shared" si="8"/>
        <v>22000</v>
      </c>
    </row>
    <row r="40" spans="1:11" x14ac:dyDescent="0.25">
      <c r="A40" s="4">
        <v>3</v>
      </c>
      <c r="B40" s="25" t="s">
        <v>36</v>
      </c>
      <c r="C40" s="24">
        <v>3</v>
      </c>
      <c r="D40" s="26">
        <v>223000</v>
      </c>
      <c r="E40" s="5">
        <f>+D40*C40</f>
        <v>669000</v>
      </c>
      <c r="F40" s="24">
        <v>3</v>
      </c>
      <c r="G40" s="26">
        <f>+G33</f>
        <v>250000</v>
      </c>
      <c r="H40" s="26"/>
      <c r="I40" s="26"/>
      <c r="J40" s="6">
        <f>+G40*F40+H40+I40</f>
        <v>750000</v>
      </c>
      <c r="K40" s="45">
        <f t="shared" si="8"/>
        <v>27000</v>
      </c>
    </row>
    <row r="41" spans="1:11" x14ac:dyDescent="0.25">
      <c r="A41" s="4">
        <v>4</v>
      </c>
      <c r="B41" s="25" t="s">
        <v>37</v>
      </c>
      <c r="C41" s="24">
        <v>2</v>
      </c>
      <c r="D41" s="26">
        <v>200000</v>
      </c>
      <c r="E41" s="5">
        <f>+D41*C41</f>
        <v>400000</v>
      </c>
      <c r="F41" s="24">
        <v>2</v>
      </c>
      <c r="G41" s="26">
        <f>+G34</f>
        <v>230000</v>
      </c>
      <c r="H41" s="26"/>
      <c r="I41" s="26"/>
      <c r="J41" s="6">
        <f>+G41*F41+H41+I41</f>
        <v>460000</v>
      </c>
      <c r="K41" s="45">
        <f t="shared" si="8"/>
        <v>30000</v>
      </c>
    </row>
    <row r="42" spans="1:11" x14ac:dyDescent="0.25">
      <c r="A42" s="27"/>
      <c r="B42" s="28" t="s">
        <v>25</v>
      </c>
      <c r="C42" s="29">
        <f t="shared" ref="C42:K42" si="9">SUM(C38:C41)</f>
        <v>7</v>
      </c>
      <c r="D42" s="30">
        <f t="shared" si="9"/>
        <v>978000</v>
      </c>
      <c r="E42" s="31">
        <f t="shared" si="9"/>
        <v>1624000</v>
      </c>
      <c r="F42" s="29">
        <f>SUM(F38:F41)</f>
        <v>7</v>
      </c>
      <c r="G42" s="30">
        <f t="shared" si="9"/>
        <v>1100000</v>
      </c>
      <c r="H42" s="30">
        <f t="shared" si="9"/>
        <v>0</v>
      </c>
      <c r="I42" s="30">
        <f t="shared" si="9"/>
        <v>0</v>
      </c>
      <c r="J42" s="32">
        <f t="shared" si="9"/>
        <v>1830000</v>
      </c>
      <c r="K42" s="32">
        <f t="shared" si="9"/>
        <v>122000</v>
      </c>
    </row>
    <row r="43" spans="1:11" x14ac:dyDescent="0.25">
      <c r="A43" s="90" t="s">
        <v>41</v>
      </c>
      <c r="B43" s="91"/>
      <c r="C43" s="91"/>
      <c r="D43" s="91"/>
      <c r="E43" s="91"/>
      <c r="F43" s="91"/>
      <c r="G43" s="91"/>
      <c r="H43" s="91"/>
      <c r="I43" s="91"/>
      <c r="J43" s="91"/>
      <c r="K43" s="92"/>
    </row>
    <row r="44" spans="1:11" x14ac:dyDescent="0.25">
      <c r="A44" s="93"/>
      <c r="B44" s="94"/>
      <c r="C44" s="94"/>
      <c r="D44" s="94"/>
      <c r="E44" s="94"/>
      <c r="F44" s="94"/>
      <c r="G44" s="94"/>
      <c r="H44" s="94"/>
      <c r="I44" s="94"/>
      <c r="J44" s="94"/>
      <c r="K44" s="95"/>
    </row>
    <row r="45" spans="1:11" x14ac:dyDescent="0.25">
      <c r="A45" s="4">
        <v>1</v>
      </c>
      <c r="B45" s="25" t="s">
        <v>33</v>
      </c>
      <c r="C45" s="24">
        <v>1</v>
      </c>
      <c r="D45" s="26">
        <v>307000</v>
      </c>
      <c r="E45" s="5">
        <f>+D45*C45</f>
        <v>307000</v>
      </c>
      <c r="F45" s="24">
        <v>1</v>
      </c>
      <c r="G45" s="26">
        <f>+G38</f>
        <v>350000</v>
      </c>
      <c r="H45" s="26"/>
      <c r="I45" s="26"/>
      <c r="J45" s="6">
        <f>+G45*F45+H45+I45</f>
        <v>350000</v>
      </c>
      <c r="K45" s="45">
        <f t="shared" ref="K45:K48" si="10">+G45-D45</f>
        <v>43000</v>
      </c>
    </row>
    <row r="46" spans="1:11" x14ac:dyDescent="0.25">
      <c r="A46" s="4">
        <v>2</v>
      </c>
      <c r="B46" s="25" t="s">
        <v>35</v>
      </c>
      <c r="C46" s="24">
        <v>1</v>
      </c>
      <c r="D46" s="26">
        <v>248000</v>
      </c>
      <c r="E46" s="5">
        <f>+D46*C46</f>
        <v>248000</v>
      </c>
      <c r="F46" s="24">
        <v>1</v>
      </c>
      <c r="G46" s="26">
        <f>+G39</f>
        <v>270000</v>
      </c>
      <c r="H46" s="26"/>
      <c r="I46" s="26"/>
      <c r="J46" s="6">
        <f>+G46*F46+H46+I46</f>
        <v>270000</v>
      </c>
      <c r="K46" s="45">
        <f t="shared" si="10"/>
        <v>22000</v>
      </c>
    </row>
    <row r="47" spans="1:11" x14ac:dyDescent="0.25">
      <c r="A47" s="4">
        <v>3</v>
      </c>
      <c r="B47" s="25" t="s">
        <v>36</v>
      </c>
      <c r="C47" s="24">
        <v>2</v>
      </c>
      <c r="D47" s="26">
        <v>223000</v>
      </c>
      <c r="E47" s="5">
        <f>+D47*C47</f>
        <v>446000</v>
      </c>
      <c r="F47" s="24">
        <v>2</v>
      </c>
      <c r="G47" s="26">
        <f>+G40</f>
        <v>250000</v>
      </c>
      <c r="H47" s="26"/>
      <c r="I47" s="26"/>
      <c r="J47" s="6">
        <f>+G47*F47+H47+I47</f>
        <v>500000</v>
      </c>
      <c r="K47" s="45">
        <f t="shared" si="10"/>
        <v>27000</v>
      </c>
    </row>
    <row r="48" spans="1:11" x14ac:dyDescent="0.25">
      <c r="A48" s="4">
        <v>4</v>
      </c>
      <c r="B48" s="25" t="s">
        <v>37</v>
      </c>
      <c r="C48" s="24">
        <v>1</v>
      </c>
      <c r="D48" s="26">
        <v>200000</v>
      </c>
      <c r="E48" s="5">
        <f>+D48*C48</f>
        <v>200000</v>
      </c>
      <c r="F48" s="24">
        <v>1</v>
      </c>
      <c r="G48" s="26">
        <f>+G41</f>
        <v>230000</v>
      </c>
      <c r="H48" s="26"/>
      <c r="I48" s="26"/>
      <c r="J48" s="6">
        <f>+G48*F48+H48+I48</f>
        <v>230000</v>
      </c>
      <c r="K48" s="45">
        <f t="shared" si="10"/>
        <v>30000</v>
      </c>
    </row>
    <row r="49" spans="1:11" x14ac:dyDescent="0.25">
      <c r="A49" s="27"/>
      <c r="B49" s="28" t="s">
        <v>25</v>
      </c>
      <c r="C49" s="29">
        <f t="shared" ref="C49:K49" si="11">SUM(C45:C48)</f>
        <v>5</v>
      </c>
      <c r="D49" s="30">
        <f t="shared" si="11"/>
        <v>978000</v>
      </c>
      <c r="E49" s="31">
        <f t="shared" si="11"/>
        <v>1201000</v>
      </c>
      <c r="F49" s="29">
        <f>SUM(F45:F48)</f>
        <v>5</v>
      </c>
      <c r="G49" s="30">
        <f t="shared" si="11"/>
        <v>1100000</v>
      </c>
      <c r="H49" s="30">
        <f t="shared" si="11"/>
        <v>0</v>
      </c>
      <c r="I49" s="30">
        <f t="shared" si="11"/>
        <v>0</v>
      </c>
      <c r="J49" s="32">
        <f t="shared" si="11"/>
        <v>1350000</v>
      </c>
      <c r="K49" s="32">
        <f t="shared" si="11"/>
        <v>122000</v>
      </c>
    </row>
    <row r="50" spans="1:11" ht="21" customHeight="1" x14ac:dyDescent="0.25">
      <c r="A50" s="85" t="s">
        <v>42</v>
      </c>
      <c r="B50" s="86"/>
      <c r="C50" s="86"/>
      <c r="D50" s="86"/>
      <c r="E50" s="86"/>
      <c r="F50" s="86"/>
      <c r="G50" s="86"/>
      <c r="H50" s="86"/>
      <c r="I50" s="86"/>
      <c r="J50" s="86"/>
      <c r="K50" s="87"/>
    </row>
    <row r="51" spans="1:11" ht="25.5" customHeight="1" x14ac:dyDescent="0.25">
      <c r="A51" s="4">
        <v>1</v>
      </c>
      <c r="B51" s="25" t="s">
        <v>33</v>
      </c>
      <c r="C51" s="24">
        <v>1</v>
      </c>
      <c r="D51" s="26">
        <v>307000</v>
      </c>
      <c r="E51" s="5">
        <f>+D51*C51</f>
        <v>307000</v>
      </c>
      <c r="F51" s="24">
        <v>1</v>
      </c>
      <c r="G51" s="26">
        <f>+G45</f>
        <v>350000</v>
      </c>
      <c r="H51" s="26"/>
      <c r="I51" s="26"/>
      <c r="J51" s="6">
        <f>+G51*F51+H51+I51</f>
        <v>350000</v>
      </c>
      <c r="K51" s="45">
        <f t="shared" ref="K51:K54" si="12">+G51-D51</f>
        <v>43000</v>
      </c>
    </row>
    <row r="52" spans="1:11" ht="24" customHeight="1" x14ac:dyDescent="0.25">
      <c r="A52" s="4">
        <v>2</v>
      </c>
      <c r="B52" s="25" t="s">
        <v>43</v>
      </c>
      <c r="C52" s="24">
        <v>1</v>
      </c>
      <c r="D52" s="26">
        <v>248000</v>
      </c>
      <c r="E52" s="5">
        <f>+D52*C52</f>
        <v>248000</v>
      </c>
      <c r="F52" s="24">
        <v>1</v>
      </c>
      <c r="G52" s="26">
        <f>+G46</f>
        <v>270000</v>
      </c>
      <c r="H52" s="26"/>
      <c r="I52" s="26"/>
      <c r="J52" s="6">
        <f>+G52*F52+H52+I52</f>
        <v>270000</v>
      </c>
      <c r="K52" s="45">
        <f t="shared" si="12"/>
        <v>22000</v>
      </c>
    </row>
    <row r="53" spans="1:11" ht="24.75" customHeight="1" x14ac:dyDescent="0.25">
      <c r="A53" s="4">
        <v>3</v>
      </c>
      <c r="B53" s="25" t="s">
        <v>36</v>
      </c>
      <c r="C53" s="24">
        <v>2</v>
      </c>
      <c r="D53" s="26">
        <v>223000</v>
      </c>
      <c r="E53" s="5">
        <f>+D53*C53</f>
        <v>446000</v>
      </c>
      <c r="F53" s="24">
        <v>2</v>
      </c>
      <c r="G53" s="26">
        <f>+G47</f>
        <v>250000</v>
      </c>
      <c r="H53" s="26"/>
      <c r="I53" s="26"/>
      <c r="J53" s="6">
        <f>+G53*F53+H53+I53</f>
        <v>500000</v>
      </c>
      <c r="K53" s="45">
        <f t="shared" si="12"/>
        <v>27000</v>
      </c>
    </row>
    <row r="54" spans="1:11" ht="24" customHeight="1" x14ac:dyDescent="0.25">
      <c r="A54" s="4">
        <v>4</v>
      </c>
      <c r="B54" s="25" t="s">
        <v>44</v>
      </c>
      <c r="C54" s="24">
        <v>1</v>
      </c>
      <c r="D54" s="26">
        <v>200000</v>
      </c>
      <c r="E54" s="5">
        <f>+D54*C54</f>
        <v>200000</v>
      </c>
      <c r="F54" s="24">
        <v>1</v>
      </c>
      <c r="G54" s="26">
        <f>+G48</f>
        <v>230000</v>
      </c>
      <c r="H54" s="26"/>
      <c r="I54" s="26"/>
      <c r="J54" s="6">
        <f>+G54*F54+H54+I54</f>
        <v>230000</v>
      </c>
      <c r="K54" s="45">
        <f t="shared" si="12"/>
        <v>30000</v>
      </c>
    </row>
    <row r="55" spans="1:11" x14ac:dyDescent="0.25">
      <c r="A55" s="27"/>
      <c r="B55" s="28" t="s">
        <v>25</v>
      </c>
      <c r="C55" s="33">
        <f t="shared" ref="C55:K55" si="13">SUM(C51:C54)</f>
        <v>5</v>
      </c>
      <c r="D55" s="31">
        <f t="shared" si="13"/>
        <v>978000</v>
      </c>
      <c r="E55" s="31">
        <f t="shared" si="13"/>
        <v>1201000</v>
      </c>
      <c r="F55" s="33">
        <f>SUM(F51:F54)</f>
        <v>5</v>
      </c>
      <c r="G55" s="31">
        <f t="shared" si="13"/>
        <v>1100000</v>
      </c>
      <c r="H55" s="31">
        <f t="shared" si="13"/>
        <v>0</v>
      </c>
      <c r="I55" s="31">
        <f t="shared" si="13"/>
        <v>0</v>
      </c>
      <c r="J55" s="32">
        <f t="shared" si="13"/>
        <v>1350000</v>
      </c>
      <c r="K55" s="32">
        <f t="shared" si="13"/>
        <v>122000</v>
      </c>
    </row>
    <row r="56" spans="1:11" ht="15" customHeight="1" x14ac:dyDescent="0.25">
      <c r="A56" s="96" t="s">
        <v>45</v>
      </c>
      <c r="B56" s="97"/>
      <c r="C56" s="97"/>
      <c r="D56" s="97"/>
      <c r="E56" s="97"/>
      <c r="F56" s="97"/>
      <c r="G56" s="97"/>
      <c r="H56" s="97"/>
      <c r="I56" s="97"/>
      <c r="J56" s="97"/>
      <c r="K56" s="98"/>
    </row>
    <row r="57" spans="1:11" ht="22.5" customHeight="1" x14ac:dyDescent="0.25">
      <c r="A57" s="99"/>
      <c r="B57" s="100"/>
      <c r="C57" s="100"/>
      <c r="D57" s="100"/>
      <c r="E57" s="100"/>
      <c r="F57" s="100"/>
      <c r="G57" s="100"/>
      <c r="H57" s="100"/>
      <c r="I57" s="100"/>
      <c r="J57" s="100"/>
      <c r="K57" s="101"/>
    </row>
    <row r="58" spans="1:11" ht="26.25" customHeight="1" x14ac:dyDescent="0.25">
      <c r="A58" s="4">
        <v>1</v>
      </c>
      <c r="B58" s="25" t="s">
        <v>33</v>
      </c>
      <c r="C58" s="24">
        <v>1</v>
      </c>
      <c r="D58" s="26">
        <v>307000</v>
      </c>
      <c r="E58" s="5">
        <f>+D58*C58</f>
        <v>307000</v>
      </c>
      <c r="F58" s="24">
        <v>1</v>
      </c>
      <c r="G58" s="26">
        <f>+G51</f>
        <v>350000</v>
      </c>
      <c r="H58" s="26"/>
      <c r="I58" s="26"/>
      <c r="J58" s="6">
        <f>+G58*F58+H58+I58</f>
        <v>350000</v>
      </c>
      <c r="K58" s="45">
        <f t="shared" ref="K58:K61" si="14">+G58-D58</f>
        <v>43000</v>
      </c>
    </row>
    <row r="59" spans="1:11" ht="27" customHeight="1" x14ac:dyDescent="0.25">
      <c r="A59" s="4">
        <v>2</v>
      </c>
      <c r="B59" s="25" t="s">
        <v>35</v>
      </c>
      <c r="C59" s="24">
        <v>1</v>
      </c>
      <c r="D59" s="26">
        <v>248000</v>
      </c>
      <c r="E59" s="5">
        <f>+D59*C59</f>
        <v>248000</v>
      </c>
      <c r="F59" s="24">
        <v>1</v>
      </c>
      <c r="G59" s="26">
        <f>+G52</f>
        <v>270000</v>
      </c>
      <c r="H59" s="26"/>
      <c r="I59" s="26"/>
      <c r="J59" s="6">
        <f>+G59*F59+H59+I59</f>
        <v>270000</v>
      </c>
      <c r="K59" s="45">
        <f t="shared" si="14"/>
        <v>22000</v>
      </c>
    </row>
    <row r="60" spans="1:11" ht="23.25" customHeight="1" x14ac:dyDescent="0.25">
      <c r="A60" s="4">
        <v>3</v>
      </c>
      <c r="B60" s="25" t="s">
        <v>36</v>
      </c>
      <c r="C60" s="24">
        <v>2</v>
      </c>
      <c r="D60" s="26">
        <v>223000</v>
      </c>
      <c r="E60" s="5">
        <f>+D60*C60</f>
        <v>446000</v>
      </c>
      <c r="F60" s="24">
        <v>2</v>
      </c>
      <c r="G60" s="26">
        <f>+G53</f>
        <v>250000</v>
      </c>
      <c r="H60" s="26"/>
      <c r="I60" s="26"/>
      <c r="J60" s="6">
        <f>+G60*F60+H60+I60</f>
        <v>500000</v>
      </c>
      <c r="K60" s="45">
        <f t="shared" si="14"/>
        <v>27000</v>
      </c>
    </row>
    <row r="61" spans="1:11" ht="22.5" customHeight="1" x14ac:dyDescent="0.25">
      <c r="A61" s="4">
        <v>4</v>
      </c>
      <c r="B61" s="25" t="s">
        <v>37</v>
      </c>
      <c r="C61" s="24">
        <v>1</v>
      </c>
      <c r="D61" s="26">
        <v>200000</v>
      </c>
      <c r="E61" s="5">
        <f>+D61*C61</f>
        <v>200000</v>
      </c>
      <c r="F61" s="24">
        <v>1</v>
      </c>
      <c r="G61" s="26">
        <f>+G54</f>
        <v>230000</v>
      </c>
      <c r="H61" s="26">
        <v>11500</v>
      </c>
      <c r="I61" s="26"/>
      <c r="J61" s="6">
        <f>+G61*F61+H61+I61</f>
        <v>241500</v>
      </c>
      <c r="K61" s="45">
        <f t="shared" si="14"/>
        <v>30000</v>
      </c>
    </row>
    <row r="62" spans="1:11" x14ac:dyDescent="0.25">
      <c r="A62" s="27"/>
      <c r="B62" s="28" t="s">
        <v>25</v>
      </c>
      <c r="C62" s="29">
        <f t="shared" ref="C62:I62" si="15">SUM(C58:C61)</f>
        <v>5</v>
      </c>
      <c r="D62" s="30">
        <f t="shared" si="15"/>
        <v>978000</v>
      </c>
      <c r="E62" s="31">
        <f t="shared" si="15"/>
        <v>1201000</v>
      </c>
      <c r="F62" s="29">
        <f>SUM(F58:F61)</f>
        <v>5</v>
      </c>
      <c r="G62" s="30">
        <f t="shared" si="15"/>
        <v>1100000</v>
      </c>
      <c r="H62" s="30">
        <f t="shared" si="15"/>
        <v>11500</v>
      </c>
      <c r="I62" s="30">
        <f t="shared" si="15"/>
        <v>0</v>
      </c>
      <c r="J62" s="32">
        <f>SUM(J58:J61)</f>
        <v>1361500</v>
      </c>
      <c r="K62" s="32">
        <f>SUM(K58:K61)</f>
        <v>122000</v>
      </c>
    </row>
    <row r="63" spans="1:11" ht="28.5" customHeight="1" x14ac:dyDescent="0.25">
      <c r="A63" s="85" t="s">
        <v>32</v>
      </c>
      <c r="B63" s="86"/>
      <c r="C63" s="86"/>
      <c r="D63" s="86"/>
      <c r="E63" s="86"/>
      <c r="F63" s="86"/>
      <c r="G63" s="86"/>
      <c r="H63" s="86"/>
      <c r="I63" s="86"/>
      <c r="J63" s="86"/>
      <c r="K63" s="87"/>
    </row>
    <row r="64" spans="1:11" x14ac:dyDescent="0.25">
      <c r="A64" s="4">
        <v>1</v>
      </c>
      <c r="B64" s="25" t="s">
        <v>33</v>
      </c>
      <c r="C64" s="24">
        <v>1</v>
      </c>
      <c r="D64" s="26">
        <v>307000</v>
      </c>
      <c r="E64" s="5">
        <f>+D64*C64</f>
        <v>307000</v>
      </c>
      <c r="F64" s="24">
        <v>1</v>
      </c>
      <c r="G64" s="26">
        <v>350000</v>
      </c>
      <c r="H64" s="26"/>
      <c r="I64" s="26"/>
      <c r="J64" s="6">
        <f>+G64*F64+H64+I64</f>
        <v>350000</v>
      </c>
      <c r="K64" s="45">
        <f t="shared" ref="K64:K68" si="16">+G64-D64</f>
        <v>43000</v>
      </c>
    </row>
    <row r="65" spans="1:12" x14ac:dyDescent="0.25">
      <c r="A65" s="4">
        <v>2</v>
      </c>
      <c r="B65" s="25" t="s">
        <v>34</v>
      </c>
      <c r="C65" s="24">
        <v>1</v>
      </c>
      <c r="D65" s="26">
        <v>276000</v>
      </c>
      <c r="E65" s="5">
        <f>+D65*C65</f>
        <v>276000</v>
      </c>
      <c r="F65" s="24">
        <v>1</v>
      </c>
      <c r="G65" s="26">
        <v>300000</v>
      </c>
      <c r="H65" s="26"/>
      <c r="I65" s="26"/>
      <c r="J65" s="6">
        <f>+G65*F65+H65+I65</f>
        <v>300000</v>
      </c>
      <c r="K65" s="45">
        <f t="shared" si="16"/>
        <v>24000</v>
      </c>
    </row>
    <row r="66" spans="1:12" x14ac:dyDescent="0.25">
      <c r="A66" s="4">
        <v>3</v>
      </c>
      <c r="B66" s="25" t="s">
        <v>35</v>
      </c>
      <c r="C66" s="24">
        <v>3</v>
      </c>
      <c r="D66" s="26">
        <v>248000</v>
      </c>
      <c r="E66" s="5">
        <f>+D66*C66</f>
        <v>744000</v>
      </c>
      <c r="F66" s="24">
        <v>3</v>
      </c>
      <c r="G66" s="26">
        <v>270000</v>
      </c>
      <c r="H66" s="26"/>
      <c r="I66" s="26"/>
      <c r="J66" s="6">
        <f>+G66*F66+H66+I66</f>
        <v>810000</v>
      </c>
      <c r="K66" s="45">
        <f t="shared" si="16"/>
        <v>22000</v>
      </c>
    </row>
    <row r="67" spans="1:12" x14ac:dyDescent="0.25">
      <c r="A67" s="4">
        <v>4</v>
      </c>
      <c r="B67" s="25" t="s">
        <v>36</v>
      </c>
      <c r="C67" s="24">
        <v>3</v>
      </c>
      <c r="D67" s="26">
        <v>223000</v>
      </c>
      <c r="E67" s="5">
        <f>+D67*C67</f>
        <v>669000</v>
      </c>
      <c r="F67" s="24">
        <v>3</v>
      </c>
      <c r="G67" s="26">
        <v>250000</v>
      </c>
      <c r="H67" s="26"/>
      <c r="I67" s="26"/>
      <c r="J67" s="6">
        <f>+G67*F67+H67+I67</f>
        <v>750000</v>
      </c>
      <c r="K67" s="45">
        <f t="shared" si="16"/>
        <v>27000</v>
      </c>
    </row>
    <row r="68" spans="1:12" x14ac:dyDescent="0.25">
      <c r="A68" s="4">
        <v>5</v>
      </c>
      <c r="B68" s="25" t="s">
        <v>37</v>
      </c>
      <c r="C68" s="24">
        <v>4</v>
      </c>
      <c r="D68" s="26">
        <v>200000</v>
      </c>
      <c r="E68" s="5">
        <f>+D68*C68</f>
        <v>800000</v>
      </c>
      <c r="F68" s="24">
        <v>4</v>
      </c>
      <c r="G68" s="26">
        <v>230000</v>
      </c>
      <c r="H68" s="26"/>
      <c r="I68" s="26"/>
      <c r="J68" s="6">
        <f>+G68*F68+H68+I68</f>
        <v>920000</v>
      </c>
      <c r="K68" s="45">
        <f t="shared" si="16"/>
        <v>30000</v>
      </c>
    </row>
    <row r="69" spans="1:12" x14ac:dyDescent="0.25">
      <c r="A69" s="27"/>
      <c r="B69" s="28" t="s">
        <v>25</v>
      </c>
      <c r="C69" s="29">
        <f t="shared" ref="C69:K69" si="17">SUM(C64:C68)</f>
        <v>12</v>
      </c>
      <c r="D69" s="30">
        <f t="shared" si="17"/>
        <v>1254000</v>
      </c>
      <c r="E69" s="31">
        <f t="shared" si="17"/>
        <v>2796000</v>
      </c>
      <c r="F69" s="29">
        <f>SUM(F64:F68)</f>
        <v>12</v>
      </c>
      <c r="G69" s="30">
        <f t="shared" si="17"/>
        <v>1400000</v>
      </c>
      <c r="H69" s="30">
        <f t="shared" si="17"/>
        <v>0</v>
      </c>
      <c r="I69" s="30">
        <f t="shared" si="17"/>
        <v>0</v>
      </c>
      <c r="J69" s="32">
        <f t="shared" si="17"/>
        <v>3130000</v>
      </c>
      <c r="K69" s="32">
        <f t="shared" si="17"/>
        <v>146000</v>
      </c>
    </row>
    <row r="70" spans="1:12" ht="27" customHeight="1" x14ac:dyDescent="0.25">
      <c r="A70" s="85" t="s">
        <v>46</v>
      </c>
      <c r="B70" s="86"/>
      <c r="C70" s="86"/>
      <c r="D70" s="86"/>
      <c r="E70" s="86"/>
      <c r="F70" s="86"/>
      <c r="G70" s="86"/>
      <c r="H70" s="86"/>
      <c r="I70" s="86"/>
      <c r="J70" s="86"/>
      <c r="K70" s="87"/>
    </row>
    <row r="71" spans="1:12" ht="31.5" customHeight="1" x14ac:dyDescent="0.25">
      <c r="A71" s="4">
        <v>1</v>
      </c>
      <c r="B71" s="25" t="s">
        <v>47</v>
      </c>
      <c r="C71" s="24">
        <v>4</v>
      </c>
      <c r="D71" s="7">
        <v>223000</v>
      </c>
      <c r="E71" s="5">
        <f>+D71*C71</f>
        <v>892000</v>
      </c>
      <c r="F71" s="24">
        <v>3</v>
      </c>
      <c r="G71" s="7">
        <f>+G60</f>
        <v>250000</v>
      </c>
      <c r="H71" s="7"/>
      <c r="I71" s="7"/>
      <c r="J71" s="6">
        <f>+G71*F71+H71+I71</f>
        <v>750000</v>
      </c>
      <c r="K71" s="45">
        <f t="shared" ref="K71:K75" si="18">+G71-D71</f>
        <v>27000</v>
      </c>
    </row>
    <row r="72" spans="1:12" ht="31.5" customHeight="1" x14ac:dyDescent="0.25">
      <c r="A72" s="4">
        <v>1.1000000000000001</v>
      </c>
      <c r="B72" s="25" t="s">
        <v>47</v>
      </c>
      <c r="C72" s="24"/>
      <c r="D72" s="7"/>
      <c r="E72" s="5"/>
      <c r="F72" s="24">
        <v>1</v>
      </c>
      <c r="G72" s="7">
        <v>250000</v>
      </c>
      <c r="H72" s="7">
        <v>12500</v>
      </c>
      <c r="I72" s="7"/>
      <c r="J72" s="6">
        <f>+G72*F72+H72+I72</f>
        <v>262500</v>
      </c>
      <c r="K72" s="45">
        <f t="shared" si="18"/>
        <v>250000</v>
      </c>
      <c r="L72" s="22">
        <f>250*0.5</f>
        <v>125</v>
      </c>
    </row>
    <row r="73" spans="1:12" ht="34.5" customHeight="1" x14ac:dyDescent="0.25">
      <c r="A73" s="4">
        <v>2</v>
      </c>
      <c r="B73" s="25" t="s">
        <v>48</v>
      </c>
      <c r="C73" s="24">
        <v>4</v>
      </c>
      <c r="D73" s="7">
        <v>223000</v>
      </c>
      <c r="E73" s="5">
        <f>+D73*C73</f>
        <v>892000</v>
      </c>
      <c r="F73" s="24">
        <v>4</v>
      </c>
      <c r="G73" s="7">
        <f>+G71</f>
        <v>250000</v>
      </c>
      <c r="H73" s="7"/>
      <c r="I73" s="7"/>
      <c r="J73" s="6">
        <f>+G73*F73+H73+I73</f>
        <v>1000000</v>
      </c>
      <c r="K73" s="45">
        <f t="shared" si="18"/>
        <v>27000</v>
      </c>
    </row>
    <row r="74" spans="1:12" ht="33.75" customHeight="1" x14ac:dyDescent="0.25">
      <c r="A74" s="4">
        <v>3</v>
      </c>
      <c r="B74" s="25" t="s">
        <v>49</v>
      </c>
      <c r="C74" s="24">
        <v>5</v>
      </c>
      <c r="D74" s="7">
        <v>200000</v>
      </c>
      <c r="E74" s="5">
        <f>+D74*C74</f>
        <v>1000000</v>
      </c>
      <c r="F74" s="24">
        <v>5</v>
      </c>
      <c r="G74" s="7">
        <f>+G61</f>
        <v>230000</v>
      </c>
      <c r="H74" s="7"/>
      <c r="I74" s="7"/>
      <c r="J74" s="6">
        <f>+G74*F74+H74+I74</f>
        <v>1150000</v>
      </c>
      <c r="K74" s="45">
        <f t="shared" si="18"/>
        <v>30000</v>
      </c>
    </row>
    <row r="75" spans="1:12" ht="36.75" customHeight="1" x14ac:dyDescent="0.25">
      <c r="A75" s="4">
        <v>4</v>
      </c>
      <c r="B75" s="25" t="s">
        <v>50</v>
      </c>
      <c r="C75" s="24">
        <v>2</v>
      </c>
      <c r="D75" s="7">
        <v>200000</v>
      </c>
      <c r="E75" s="5">
        <f>+D75*C75</f>
        <v>400000</v>
      </c>
      <c r="F75" s="24">
        <v>2</v>
      </c>
      <c r="G75" s="7">
        <f>+G74</f>
        <v>230000</v>
      </c>
      <c r="H75" s="7"/>
      <c r="I75" s="7"/>
      <c r="J75" s="6">
        <f>+G75*F75+H75+I75</f>
        <v>460000</v>
      </c>
      <c r="K75" s="45">
        <f t="shared" si="18"/>
        <v>30000</v>
      </c>
    </row>
    <row r="76" spans="1:12" x14ac:dyDescent="0.25">
      <c r="A76" s="27"/>
      <c r="B76" s="28" t="s">
        <v>25</v>
      </c>
      <c r="C76" s="29">
        <f t="shared" ref="C76:I76" si="19">SUM(C71:C75)</f>
        <v>15</v>
      </c>
      <c r="D76" s="30">
        <f t="shared" si="19"/>
        <v>846000</v>
      </c>
      <c r="E76" s="31">
        <f t="shared" si="19"/>
        <v>3184000</v>
      </c>
      <c r="F76" s="29">
        <f>SUM(F71:F75)</f>
        <v>15</v>
      </c>
      <c r="G76" s="30">
        <f t="shared" si="19"/>
        <v>1210000</v>
      </c>
      <c r="H76" s="30">
        <f t="shared" si="19"/>
        <v>12500</v>
      </c>
      <c r="I76" s="30">
        <f t="shared" si="19"/>
        <v>0</v>
      </c>
      <c r="J76" s="32">
        <f>SUM(J71:J75)</f>
        <v>3622500</v>
      </c>
      <c r="K76" s="32">
        <f>SUM(K71:K75)</f>
        <v>364000</v>
      </c>
    </row>
    <row r="77" spans="1:12" ht="29.25" customHeight="1" x14ac:dyDescent="0.25">
      <c r="A77" s="85" t="s">
        <v>51</v>
      </c>
      <c r="B77" s="86"/>
      <c r="C77" s="86"/>
      <c r="D77" s="86"/>
      <c r="E77" s="86"/>
      <c r="F77" s="86"/>
      <c r="G77" s="86"/>
      <c r="H77" s="86"/>
      <c r="I77" s="86"/>
      <c r="J77" s="86"/>
      <c r="K77" s="87"/>
    </row>
    <row r="78" spans="1:12" ht="23.25" customHeight="1" x14ac:dyDescent="0.25">
      <c r="A78" s="4">
        <v>1</v>
      </c>
      <c r="B78" s="25" t="s">
        <v>52</v>
      </c>
      <c r="C78" s="24">
        <v>6</v>
      </c>
      <c r="D78" s="26">
        <v>105000</v>
      </c>
      <c r="E78" s="26">
        <f>+D78*C78</f>
        <v>630000</v>
      </c>
      <c r="F78" s="24">
        <v>6</v>
      </c>
      <c r="G78" s="26">
        <v>105000</v>
      </c>
      <c r="H78" s="26"/>
      <c r="I78" s="26"/>
      <c r="J78" s="34">
        <f>+G78*F78+H78+I78</f>
        <v>630000</v>
      </c>
      <c r="K78" s="45">
        <f t="shared" ref="K78:K84" si="20">+G78-D78</f>
        <v>0</v>
      </c>
    </row>
    <row r="79" spans="1:12" ht="26.25" customHeight="1" x14ac:dyDescent="0.25">
      <c r="A79" s="4">
        <v>2</v>
      </c>
      <c r="B79" s="25" t="s">
        <v>53</v>
      </c>
      <c r="C79" s="24">
        <v>6</v>
      </c>
      <c r="D79" s="26">
        <v>170000</v>
      </c>
      <c r="E79" s="26">
        <f t="shared" ref="E79:E84" si="21">+D79*C79</f>
        <v>1020000</v>
      </c>
      <c r="F79" s="24">
        <v>6</v>
      </c>
      <c r="G79" s="26">
        <v>200000</v>
      </c>
      <c r="H79" s="26"/>
      <c r="I79" s="26"/>
      <c r="J79" s="34">
        <f t="shared" ref="J79:J84" si="22">+G79*F79+H79+I79</f>
        <v>1200000</v>
      </c>
      <c r="K79" s="45">
        <f t="shared" si="20"/>
        <v>30000</v>
      </c>
    </row>
    <row r="80" spans="1:12" ht="25.5" customHeight="1" x14ac:dyDescent="0.25">
      <c r="A80" s="4">
        <v>3</v>
      </c>
      <c r="B80" s="25" t="s">
        <v>54</v>
      </c>
      <c r="C80" s="24">
        <v>3</v>
      </c>
      <c r="D80" s="26">
        <v>150000</v>
      </c>
      <c r="E80" s="26">
        <f t="shared" si="21"/>
        <v>450000</v>
      </c>
      <c r="F80" s="24">
        <v>3</v>
      </c>
      <c r="G80" s="26">
        <v>180000</v>
      </c>
      <c r="H80" s="26"/>
      <c r="I80" s="26"/>
      <c r="J80" s="34">
        <f t="shared" si="22"/>
        <v>540000</v>
      </c>
      <c r="K80" s="45">
        <f t="shared" si="20"/>
        <v>30000</v>
      </c>
    </row>
    <row r="81" spans="1:11" ht="33" customHeight="1" x14ac:dyDescent="0.25">
      <c r="A81" s="4">
        <v>4</v>
      </c>
      <c r="B81" s="25" t="s">
        <v>55</v>
      </c>
      <c r="C81" s="24">
        <v>1</v>
      </c>
      <c r="D81" s="26">
        <v>150000</v>
      </c>
      <c r="E81" s="26">
        <f t="shared" si="21"/>
        <v>150000</v>
      </c>
      <c r="F81" s="24">
        <v>1</v>
      </c>
      <c r="G81" s="26">
        <v>150000</v>
      </c>
      <c r="H81" s="26"/>
      <c r="I81" s="26"/>
      <c r="J81" s="34">
        <f t="shared" si="22"/>
        <v>150000</v>
      </c>
      <c r="K81" s="45">
        <f t="shared" si="20"/>
        <v>0</v>
      </c>
    </row>
    <row r="82" spans="1:11" ht="23.25" customHeight="1" x14ac:dyDescent="0.25">
      <c r="A82" s="4">
        <v>5</v>
      </c>
      <c r="B82" s="25" t="s">
        <v>56</v>
      </c>
      <c r="C82" s="24">
        <v>1</v>
      </c>
      <c r="D82" s="26">
        <v>170000</v>
      </c>
      <c r="E82" s="26">
        <f t="shared" si="21"/>
        <v>170000</v>
      </c>
      <c r="F82" s="24">
        <v>1</v>
      </c>
      <c r="G82" s="26">
        <v>170000</v>
      </c>
      <c r="H82" s="26"/>
      <c r="I82" s="26"/>
      <c r="J82" s="34">
        <f t="shared" si="22"/>
        <v>170000</v>
      </c>
      <c r="K82" s="45">
        <f t="shared" si="20"/>
        <v>0</v>
      </c>
    </row>
    <row r="83" spans="1:11" ht="26.25" customHeight="1" x14ac:dyDescent="0.25">
      <c r="A83" s="4">
        <v>6</v>
      </c>
      <c r="B83" s="25" t="s">
        <v>57</v>
      </c>
      <c r="C83" s="24">
        <v>1</v>
      </c>
      <c r="D83" s="26">
        <v>150000</v>
      </c>
      <c r="E83" s="26">
        <f t="shared" si="21"/>
        <v>150000</v>
      </c>
      <c r="F83" s="24">
        <v>1</v>
      </c>
      <c r="G83" s="26">
        <v>170000</v>
      </c>
      <c r="H83" s="26"/>
      <c r="I83" s="26"/>
      <c r="J83" s="34">
        <f t="shared" si="22"/>
        <v>170000</v>
      </c>
      <c r="K83" s="45">
        <f t="shared" si="20"/>
        <v>20000</v>
      </c>
    </row>
    <row r="84" spans="1:11" ht="24" customHeight="1" x14ac:dyDescent="0.25">
      <c r="A84" s="4">
        <v>7</v>
      </c>
      <c r="B84" s="25" t="s">
        <v>58</v>
      </c>
      <c r="C84" s="24">
        <v>2</v>
      </c>
      <c r="D84" s="26">
        <v>105000</v>
      </c>
      <c r="E84" s="26">
        <f t="shared" si="21"/>
        <v>210000</v>
      </c>
      <c r="F84" s="24">
        <v>2</v>
      </c>
      <c r="G84" s="26">
        <v>105000</v>
      </c>
      <c r="H84" s="26"/>
      <c r="I84" s="26"/>
      <c r="J84" s="34">
        <f t="shared" si="22"/>
        <v>210000</v>
      </c>
      <c r="K84" s="45">
        <f t="shared" si="20"/>
        <v>0</v>
      </c>
    </row>
    <row r="85" spans="1:11" x14ac:dyDescent="0.25">
      <c r="A85" s="27"/>
      <c r="B85" s="28" t="s">
        <v>25</v>
      </c>
      <c r="C85" s="29">
        <f t="shared" ref="C85:K85" si="23">SUM(C78:C84)</f>
        <v>20</v>
      </c>
      <c r="D85" s="30">
        <f t="shared" si="23"/>
        <v>1000000</v>
      </c>
      <c r="E85" s="31">
        <f t="shared" si="23"/>
        <v>2780000</v>
      </c>
      <c r="F85" s="29">
        <f>SUM(F78:F84)</f>
        <v>20</v>
      </c>
      <c r="G85" s="30">
        <f t="shared" si="23"/>
        <v>1080000</v>
      </c>
      <c r="H85" s="30">
        <f t="shared" si="23"/>
        <v>0</v>
      </c>
      <c r="I85" s="30">
        <f t="shared" si="23"/>
        <v>0</v>
      </c>
      <c r="J85" s="32">
        <f t="shared" si="23"/>
        <v>3070000</v>
      </c>
      <c r="K85" s="32">
        <f t="shared" si="23"/>
        <v>80000</v>
      </c>
    </row>
    <row r="86" spans="1:11" ht="36" customHeight="1" x14ac:dyDescent="0.25">
      <c r="A86" s="85" t="s">
        <v>59</v>
      </c>
      <c r="B86" s="86"/>
      <c r="C86" s="86"/>
      <c r="D86" s="86"/>
      <c r="E86" s="86"/>
      <c r="F86" s="86"/>
      <c r="G86" s="86"/>
      <c r="H86" s="86"/>
      <c r="I86" s="86"/>
      <c r="J86" s="86"/>
      <c r="K86" s="87"/>
    </row>
    <row r="87" spans="1:11" ht="27.75" customHeight="1" x14ac:dyDescent="0.25">
      <c r="A87" s="4">
        <v>1</v>
      </c>
      <c r="B87" s="25" t="s">
        <v>60</v>
      </c>
      <c r="C87" s="24">
        <v>1</v>
      </c>
      <c r="D87" s="26">
        <v>336000</v>
      </c>
      <c r="E87" s="5">
        <f>+D87*C87</f>
        <v>336000</v>
      </c>
      <c r="F87" s="24">
        <v>1</v>
      </c>
      <c r="G87" s="26">
        <v>380000</v>
      </c>
      <c r="H87" s="26"/>
      <c r="I87" s="26"/>
      <c r="J87" s="6">
        <f>+G87*F87+H87+I87</f>
        <v>380000</v>
      </c>
      <c r="K87" s="45">
        <f t="shared" ref="K87:K88" si="24">+G87-D87</f>
        <v>44000</v>
      </c>
    </row>
    <row r="88" spans="1:11" ht="27" customHeight="1" x14ac:dyDescent="0.25">
      <c r="A88" s="35" t="s">
        <v>61</v>
      </c>
      <c r="B88" s="25" t="s">
        <v>62</v>
      </c>
      <c r="C88" s="24">
        <v>4</v>
      </c>
      <c r="D88" s="26">
        <v>120000</v>
      </c>
      <c r="E88" s="5">
        <f>+D88*C88</f>
        <v>480000</v>
      </c>
      <c r="F88" s="24">
        <v>4</v>
      </c>
      <c r="G88" s="26">
        <v>120000</v>
      </c>
      <c r="H88" s="26"/>
      <c r="I88" s="26"/>
      <c r="J88" s="6">
        <f>+G88*F88+H88+I88</f>
        <v>480000</v>
      </c>
      <c r="K88" s="45">
        <f t="shared" si="24"/>
        <v>0</v>
      </c>
    </row>
    <row r="89" spans="1:11" x14ac:dyDescent="0.25">
      <c r="A89" s="29"/>
      <c r="B89" s="36" t="s">
        <v>25</v>
      </c>
      <c r="C89" s="29">
        <f t="shared" ref="C89:K89" si="25">SUM(C87:C88)</f>
        <v>5</v>
      </c>
      <c r="D89" s="30">
        <f t="shared" si="25"/>
        <v>456000</v>
      </c>
      <c r="E89" s="30">
        <f t="shared" si="25"/>
        <v>816000</v>
      </c>
      <c r="F89" s="29">
        <f t="shared" si="25"/>
        <v>5</v>
      </c>
      <c r="G89" s="30">
        <f t="shared" si="25"/>
        <v>500000</v>
      </c>
      <c r="H89" s="30">
        <f t="shared" si="25"/>
        <v>0</v>
      </c>
      <c r="I89" s="30">
        <f t="shared" si="25"/>
        <v>0</v>
      </c>
      <c r="J89" s="37">
        <f t="shared" si="25"/>
        <v>860000</v>
      </c>
      <c r="K89" s="37">
        <f t="shared" si="25"/>
        <v>44000</v>
      </c>
    </row>
    <row r="90" spans="1:11" x14ac:dyDescent="0.25">
      <c r="A90" s="29"/>
      <c r="B90" s="36" t="s">
        <v>63</v>
      </c>
      <c r="C90" s="38">
        <f t="shared" ref="C90:K90" si="26">+C17+C23+C26+C69+C62+C76+C85+C89+C49+C55+C42+C35</f>
        <v>101</v>
      </c>
      <c r="D90" s="30">
        <f t="shared" si="26"/>
        <v>11683000</v>
      </c>
      <c r="E90" s="30">
        <f t="shared" si="26"/>
        <v>21980000</v>
      </c>
      <c r="F90" s="38">
        <f t="shared" si="26"/>
        <v>99</v>
      </c>
      <c r="G90" s="30">
        <f t="shared" si="26"/>
        <v>14289000</v>
      </c>
      <c r="H90" s="30">
        <f t="shared" si="26"/>
        <v>24000</v>
      </c>
      <c r="I90" s="30">
        <f t="shared" si="26"/>
        <v>50000</v>
      </c>
      <c r="J90" s="37">
        <f t="shared" si="26"/>
        <v>25833000</v>
      </c>
      <c r="K90" s="37">
        <f t="shared" si="26"/>
        <v>2606000</v>
      </c>
    </row>
    <row r="91" spans="1:11" hidden="1" x14ac:dyDescent="0.25">
      <c r="A91" s="22"/>
      <c r="B91" s="22"/>
      <c r="C91" s="22"/>
      <c r="D91" s="39"/>
      <c r="E91" s="39">
        <f>+E90*13</f>
        <v>285740000</v>
      </c>
      <c r="F91" s="22"/>
      <c r="G91" s="39"/>
      <c r="H91" s="88"/>
      <c r="I91" s="88"/>
      <c r="J91" s="39">
        <f>+J90*13</f>
        <v>335829000</v>
      </c>
      <c r="K91" s="46"/>
    </row>
    <row r="92" spans="1:11" hidden="1" x14ac:dyDescent="0.25">
      <c r="J92" s="43">
        <f>+J91-E91</f>
        <v>50089000</v>
      </c>
    </row>
    <row r="93" spans="1:11" hidden="1" x14ac:dyDescent="0.25"/>
    <row r="94" spans="1:11" hidden="1" x14ac:dyDescent="0.25"/>
  </sheetData>
  <mergeCells count="33">
    <mergeCell ref="A8:A10"/>
    <mergeCell ref="C7:E7"/>
    <mergeCell ref="F7:J7"/>
    <mergeCell ref="B8:B10"/>
    <mergeCell ref="C8:C10"/>
    <mergeCell ref="D8:D10"/>
    <mergeCell ref="E8:E10"/>
    <mergeCell ref="F8:F10"/>
    <mergeCell ref="G8:G10"/>
    <mergeCell ref="H8:H10"/>
    <mergeCell ref="B1:J1"/>
    <mergeCell ref="B2:J2"/>
    <mergeCell ref="B3:J3"/>
    <mergeCell ref="B4:J4"/>
    <mergeCell ref="A6:B6"/>
    <mergeCell ref="D6:E6"/>
    <mergeCell ref="A5:J5"/>
    <mergeCell ref="A86:K86"/>
    <mergeCell ref="H91:I91"/>
    <mergeCell ref="K8:K10"/>
    <mergeCell ref="A11:K11"/>
    <mergeCell ref="A18:K19"/>
    <mergeCell ref="A24:K24"/>
    <mergeCell ref="A63:K63"/>
    <mergeCell ref="A27:K28"/>
    <mergeCell ref="A36:K37"/>
    <mergeCell ref="A43:K44"/>
    <mergeCell ref="A50:K50"/>
    <mergeCell ref="A56:K57"/>
    <mergeCell ref="A70:K70"/>
    <mergeCell ref="I8:I10"/>
    <mergeCell ref="J8:J10"/>
    <mergeCell ref="A77:K77"/>
  </mergeCells>
  <pageMargins left="0.11811023622047245" right="0.11811023622047245" top="0.15748031496062992" bottom="0.15748031496062992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9"/>
  <sheetViews>
    <sheetView tabSelected="1" zoomScaleNormal="100" workbookViewId="0">
      <selection activeCell="B1" sqref="B1:E1"/>
    </sheetView>
  </sheetViews>
  <sheetFormatPr defaultColWidth="8.85546875" defaultRowHeight="21.95" customHeight="1" x14ac:dyDescent="0.25"/>
  <cols>
    <col min="1" max="1" width="6.7109375" style="13" customWidth="1"/>
    <col min="2" max="2" width="52" style="14" customWidth="1"/>
    <col min="3" max="3" width="11.140625" style="14" customWidth="1"/>
    <col min="4" max="4" width="17.7109375" style="13" customWidth="1"/>
    <col min="5" max="5" width="19.7109375" style="13" customWidth="1"/>
    <col min="6" max="27" width="8.85546875" style="40"/>
    <col min="28" max="207" width="8.85546875" style="13"/>
    <col min="208" max="208" width="6.7109375" style="13" customWidth="1"/>
    <col min="209" max="209" width="43.5703125" style="13" customWidth="1"/>
    <col min="210" max="210" width="16.5703125" style="13" bestFit="1" customWidth="1"/>
    <col min="211" max="211" width="17.7109375" style="13" customWidth="1"/>
    <col min="212" max="212" width="18.28515625" style="13" customWidth="1"/>
    <col min="213" max="213" width="18.85546875" style="13" customWidth="1"/>
    <col min="214" max="214" width="14.42578125" style="13" customWidth="1"/>
    <col min="215" max="215" width="21.85546875" style="13" customWidth="1"/>
    <col min="216" max="216" width="13.5703125" style="13" customWidth="1"/>
    <col min="217" max="217" width="20.140625" style="13" customWidth="1"/>
    <col min="218" max="218" width="15.42578125" style="13" customWidth="1"/>
    <col min="219" max="219" width="18.7109375" style="13" customWidth="1"/>
    <col min="220" max="463" width="8.85546875" style="13"/>
    <col min="464" max="464" width="6.7109375" style="13" customWidth="1"/>
    <col min="465" max="465" width="43.5703125" style="13" customWidth="1"/>
    <col min="466" max="466" width="16.5703125" style="13" bestFit="1" customWidth="1"/>
    <col min="467" max="467" width="17.7109375" style="13" customWidth="1"/>
    <col min="468" max="468" width="18.28515625" style="13" customWidth="1"/>
    <col min="469" max="469" width="18.85546875" style="13" customWidth="1"/>
    <col min="470" max="470" width="14.42578125" style="13" customWidth="1"/>
    <col min="471" max="471" width="21.85546875" style="13" customWidth="1"/>
    <col min="472" max="472" width="13.5703125" style="13" customWidth="1"/>
    <col min="473" max="473" width="20.140625" style="13" customWidth="1"/>
    <col min="474" max="474" width="15.42578125" style="13" customWidth="1"/>
    <col min="475" max="475" width="18.7109375" style="13" customWidth="1"/>
    <col min="476" max="719" width="8.85546875" style="13"/>
    <col min="720" max="720" width="6.7109375" style="13" customWidth="1"/>
    <col min="721" max="721" width="43.5703125" style="13" customWidth="1"/>
    <col min="722" max="722" width="16.5703125" style="13" bestFit="1" customWidth="1"/>
    <col min="723" max="723" width="17.7109375" style="13" customWidth="1"/>
    <col min="724" max="724" width="18.28515625" style="13" customWidth="1"/>
    <col min="725" max="725" width="18.85546875" style="13" customWidth="1"/>
    <col min="726" max="726" width="14.42578125" style="13" customWidth="1"/>
    <col min="727" max="727" width="21.85546875" style="13" customWidth="1"/>
    <col min="728" max="728" width="13.5703125" style="13" customWidth="1"/>
    <col min="729" max="729" width="20.140625" style="13" customWidth="1"/>
    <col min="730" max="730" width="15.42578125" style="13" customWidth="1"/>
    <col min="731" max="731" width="18.7109375" style="13" customWidth="1"/>
    <col min="732" max="975" width="8.85546875" style="13"/>
    <col min="976" max="976" width="6.7109375" style="13" customWidth="1"/>
    <col min="977" max="977" width="43.5703125" style="13" customWidth="1"/>
    <col min="978" max="978" width="16.5703125" style="13" bestFit="1" customWidth="1"/>
    <col min="979" max="979" width="17.7109375" style="13" customWidth="1"/>
    <col min="980" max="980" width="18.28515625" style="13" customWidth="1"/>
    <col min="981" max="981" width="18.85546875" style="13" customWidth="1"/>
    <col min="982" max="982" width="14.42578125" style="13" customWidth="1"/>
    <col min="983" max="983" width="21.85546875" style="13" customWidth="1"/>
    <col min="984" max="984" width="13.5703125" style="13" customWidth="1"/>
    <col min="985" max="985" width="20.140625" style="13" customWidth="1"/>
    <col min="986" max="986" width="15.42578125" style="13" customWidth="1"/>
    <col min="987" max="987" width="18.7109375" style="13" customWidth="1"/>
    <col min="988" max="1231" width="8.85546875" style="13"/>
    <col min="1232" max="1232" width="6.7109375" style="13" customWidth="1"/>
    <col min="1233" max="1233" width="43.5703125" style="13" customWidth="1"/>
    <col min="1234" max="1234" width="16.5703125" style="13" bestFit="1" customWidth="1"/>
    <col min="1235" max="1235" width="17.7109375" style="13" customWidth="1"/>
    <col min="1236" max="1236" width="18.28515625" style="13" customWidth="1"/>
    <col min="1237" max="1237" width="18.85546875" style="13" customWidth="1"/>
    <col min="1238" max="1238" width="14.42578125" style="13" customWidth="1"/>
    <col min="1239" max="1239" width="21.85546875" style="13" customWidth="1"/>
    <col min="1240" max="1240" width="13.5703125" style="13" customWidth="1"/>
    <col min="1241" max="1241" width="20.140625" style="13" customWidth="1"/>
    <col min="1242" max="1242" width="15.42578125" style="13" customWidth="1"/>
    <col min="1243" max="1243" width="18.7109375" style="13" customWidth="1"/>
    <col min="1244" max="1487" width="8.85546875" style="13"/>
    <col min="1488" max="1488" width="6.7109375" style="13" customWidth="1"/>
    <col min="1489" max="1489" width="43.5703125" style="13" customWidth="1"/>
    <col min="1490" max="1490" width="16.5703125" style="13" bestFit="1" customWidth="1"/>
    <col min="1491" max="1491" width="17.7109375" style="13" customWidth="1"/>
    <col min="1492" max="1492" width="18.28515625" style="13" customWidth="1"/>
    <col min="1493" max="1493" width="18.85546875" style="13" customWidth="1"/>
    <col min="1494" max="1494" width="14.42578125" style="13" customWidth="1"/>
    <col min="1495" max="1495" width="21.85546875" style="13" customWidth="1"/>
    <col min="1496" max="1496" width="13.5703125" style="13" customWidth="1"/>
    <col min="1497" max="1497" width="20.140625" style="13" customWidth="1"/>
    <col min="1498" max="1498" width="15.42578125" style="13" customWidth="1"/>
    <col min="1499" max="1499" width="18.7109375" style="13" customWidth="1"/>
    <col min="1500" max="1743" width="8.85546875" style="13"/>
    <col min="1744" max="1744" width="6.7109375" style="13" customWidth="1"/>
    <col min="1745" max="1745" width="43.5703125" style="13" customWidth="1"/>
    <col min="1746" max="1746" width="16.5703125" style="13" bestFit="1" customWidth="1"/>
    <col min="1747" max="1747" width="17.7109375" style="13" customWidth="1"/>
    <col min="1748" max="1748" width="18.28515625" style="13" customWidth="1"/>
    <col min="1749" max="1749" width="18.85546875" style="13" customWidth="1"/>
    <col min="1750" max="1750" width="14.42578125" style="13" customWidth="1"/>
    <col min="1751" max="1751" width="21.85546875" style="13" customWidth="1"/>
    <col min="1752" max="1752" width="13.5703125" style="13" customWidth="1"/>
    <col min="1753" max="1753" width="20.140625" style="13" customWidth="1"/>
    <col min="1754" max="1754" width="15.42578125" style="13" customWidth="1"/>
    <col min="1755" max="1755" width="18.7109375" style="13" customWidth="1"/>
    <col min="1756" max="1999" width="8.85546875" style="13"/>
    <col min="2000" max="2000" width="6.7109375" style="13" customWidth="1"/>
    <col min="2001" max="2001" width="43.5703125" style="13" customWidth="1"/>
    <col min="2002" max="2002" width="16.5703125" style="13" bestFit="1" customWidth="1"/>
    <col min="2003" max="2003" width="17.7109375" style="13" customWidth="1"/>
    <col min="2004" max="2004" width="18.28515625" style="13" customWidth="1"/>
    <col min="2005" max="2005" width="18.85546875" style="13" customWidth="1"/>
    <col min="2006" max="2006" width="14.42578125" style="13" customWidth="1"/>
    <col min="2007" max="2007" width="21.85546875" style="13" customWidth="1"/>
    <col min="2008" max="2008" width="13.5703125" style="13" customWidth="1"/>
    <col min="2009" max="2009" width="20.140625" style="13" customWidth="1"/>
    <col min="2010" max="2010" width="15.42578125" style="13" customWidth="1"/>
    <col min="2011" max="2011" width="18.7109375" style="13" customWidth="1"/>
    <col min="2012" max="2255" width="8.85546875" style="13"/>
    <col min="2256" max="2256" width="6.7109375" style="13" customWidth="1"/>
    <col min="2257" max="2257" width="43.5703125" style="13" customWidth="1"/>
    <col min="2258" max="2258" width="16.5703125" style="13" bestFit="1" customWidth="1"/>
    <col min="2259" max="2259" width="17.7109375" style="13" customWidth="1"/>
    <col min="2260" max="2260" width="18.28515625" style="13" customWidth="1"/>
    <col min="2261" max="2261" width="18.85546875" style="13" customWidth="1"/>
    <col min="2262" max="2262" width="14.42578125" style="13" customWidth="1"/>
    <col min="2263" max="2263" width="21.85546875" style="13" customWidth="1"/>
    <col min="2264" max="2264" width="13.5703125" style="13" customWidth="1"/>
    <col min="2265" max="2265" width="20.140625" style="13" customWidth="1"/>
    <col min="2266" max="2266" width="15.42578125" style="13" customWidth="1"/>
    <col min="2267" max="2267" width="18.7109375" style="13" customWidth="1"/>
    <col min="2268" max="2511" width="8.85546875" style="13"/>
    <col min="2512" max="2512" width="6.7109375" style="13" customWidth="1"/>
    <col min="2513" max="2513" width="43.5703125" style="13" customWidth="1"/>
    <col min="2514" max="2514" width="16.5703125" style="13" bestFit="1" customWidth="1"/>
    <col min="2515" max="2515" width="17.7109375" style="13" customWidth="1"/>
    <col min="2516" max="2516" width="18.28515625" style="13" customWidth="1"/>
    <col min="2517" max="2517" width="18.85546875" style="13" customWidth="1"/>
    <col min="2518" max="2518" width="14.42578125" style="13" customWidth="1"/>
    <col min="2519" max="2519" width="21.85546875" style="13" customWidth="1"/>
    <col min="2520" max="2520" width="13.5703125" style="13" customWidth="1"/>
    <col min="2521" max="2521" width="20.140625" style="13" customWidth="1"/>
    <col min="2522" max="2522" width="15.42578125" style="13" customWidth="1"/>
    <col min="2523" max="2523" width="18.7109375" style="13" customWidth="1"/>
    <col min="2524" max="2767" width="8.85546875" style="13"/>
    <col min="2768" max="2768" width="6.7109375" style="13" customWidth="1"/>
    <col min="2769" max="2769" width="43.5703125" style="13" customWidth="1"/>
    <col min="2770" max="2770" width="16.5703125" style="13" bestFit="1" customWidth="1"/>
    <col min="2771" max="2771" width="17.7109375" style="13" customWidth="1"/>
    <col min="2772" max="2772" width="18.28515625" style="13" customWidth="1"/>
    <col min="2773" max="2773" width="18.85546875" style="13" customWidth="1"/>
    <col min="2774" max="2774" width="14.42578125" style="13" customWidth="1"/>
    <col min="2775" max="2775" width="21.85546875" style="13" customWidth="1"/>
    <col min="2776" max="2776" width="13.5703125" style="13" customWidth="1"/>
    <col min="2777" max="2777" width="20.140625" style="13" customWidth="1"/>
    <col min="2778" max="2778" width="15.42578125" style="13" customWidth="1"/>
    <col min="2779" max="2779" width="18.7109375" style="13" customWidth="1"/>
    <col min="2780" max="3023" width="8.85546875" style="13"/>
    <col min="3024" max="3024" width="6.7109375" style="13" customWidth="1"/>
    <col min="3025" max="3025" width="43.5703125" style="13" customWidth="1"/>
    <col min="3026" max="3026" width="16.5703125" style="13" bestFit="1" customWidth="1"/>
    <col min="3027" max="3027" width="17.7109375" style="13" customWidth="1"/>
    <col min="3028" max="3028" width="18.28515625" style="13" customWidth="1"/>
    <col min="3029" max="3029" width="18.85546875" style="13" customWidth="1"/>
    <col min="3030" max="3030" width="14.42578125" style="13" customWidth="1"/>
    <col min="3031" max="3031" width="21.85546875" style="13" customWidth="1"/>
    <col min="3032" max="3032" width="13.5703125" style="13" customWidth="1"/>
    <col min="3033" max="3033" width="20.140625" style="13" customWidth="1"/>
    <col min="3034" max="3034" width="15.42578125" style="13" customWidth="1"/>
    <col min="3035" max="3035" width="18.7109375" style="13" customWidth="1"/>
    <col min="3036" max="3279" width="8.85546875" style="13"/>
    <col min="3280" max="3280" width="6.7109375" style="13" customWidth="1"/>
    <col min="3281" max="3281" width="43.5703125" style="13" customWidth="1"/>
    <col min="3282" max="3282" width="16.5703125" style="13" bestFit="1" customWidth="1"/>
    <col min="3283" max="3283" width="17.7109375" style="13" customWidth="1"/>
    <col min="3284" max="3284" width="18.28515625" style="13" customWidth="1"/>
    <col min="3285" max="3285" width="18.85546875" style="13" customWidth="1"/>
    <col min="3286" max="3286" width="14.42578125" style="13" customWidth="1"/>
    <col min="3287" max="3287" width="21.85546875" style="13" customWidth="1"/>
    <col min="3288" max="3288" width="13.5703125" style="13" customWidth="1"/>
    <col min="3289" max="3289" width="20.140625" style="13" customWidth="1"/>
    <col min="3290" max="3290" width="15.42578125" style="13" customWidth="1"/>
    <col min="3291" max="3291" width="18.7109375" style="13" customWidth="1"/>
    <col min="3292" max="3535" width="8.85546875" style="13"/>
    <col min="3536" max="3536" width="6.7109375" style="13" customWidth="1"/>
    <col min="3537" max="3537" width="43.5703125" style="13" customWidth="1"/>
    <col min="3538" max="3538" width="16.5703125" style="13" bestFit="1" customWidth="1"/>
    <col min="3539" max="3539" width="17.7109375" style="13" customWidth="1"/>
    <col min="3540" max="3540" width="18.28515625" style="13" customWidth="1"/>
    <col min="3541" max="3541" width="18.85546875" style="13" customWidth="1"/>
    <col min="3542" max="3542" width="14.42578125" style="13" customWidth="1"/>
    <col min="3543" max="3543" width="21.85546875" style="13" customWidth="1"/>
    <col min="3544" max="3544" width="13.5703125" style="13" customWidth="1"/>
    <col min="3545" max="3545" width="20.140625" style="13" customWidth="1"/>
    <col min="3546" max="3546" width="15.42578125" style="13" customWidth="1"/>
    <col min="3547" max="3547" width="18.7109375" style="13" customWidth="1"/>
    <col min="3548" max="3791" width="8.85546875" style="13"/>
    <col min="3792" max="3792" width="6.7109375" style="13" customWidth="1"/>
    <col min="3793" max="3793" width="43.5703125" style="13" customWidth="1"/>
    <col min="3794" max="3794" width="16.5703125" style="13" bestFit="1" customWidth="1"/>
    <col min="3795" max="3795" width="17.7109375" style="13" customWidth="1"/>
    <col min="3796" max="3796" width="18.28515625" style="13" customWidth="1"/>
    <col min="3797" max="3797" width="18.85546875" style="13" customWidth="1"/>
    <col min="3798" max="3798" width="14.42578125" style="13" customWidth="1"/>
    <col min="3799" max="3799" width="21.85546875" style="13" customWidth="1"/>
    <col min="3800" max="3800" width="13.5703125" style="13" customWidth="1"/>
    <col min="3801" max="3801" width="20.140625" style="13" customWidth="1"/>
    <col min="3802" max="3802" width="15.42578125" style="13" customWidth="1"/>
    <col min="3803" max="3803" width="18.7109375" style="13" customWidth="1"/>
    <col min="3804" max="4047" width="8.85546875" style="13"/>
    <col min="4048" max="4048" width="6.7109375" style="13" customWidth="1"/>
    <col min="4049" max="4049" width="43.5703125" style="13" customWidth="1"/>
    <col min="4050" max="4050" width="16.5703125" style="13" bestFit="1" customWidth="1"/>
    <col min="4051" max="4051" width="17.7109375" style="13" customWidth="1"/>
    <col min="4052" max="4052" width="18.28515625" style="13" customWidth="1"/>
    <col min="4053" max="4053" width="18.85546875" style="13" customWidth="1"/>
    <col min="4054" max="4054" width="14.42578125" style="13" customWidth="1"/>
    <col min="4055" max="4055" width="21.85546875" style="13" customWidth="1"/>
    <col min="4056" max="4056" width="13.5703125" style="13" customWidth="1"/>
    <col min="4057" max="4057" width="20.140625" style="13" customWidth="1"/>
    <col min="4058" max="4058" width="15.42578125" style="13" customWidth="1"/>
    <col min="4059" max="4059" width="18.7109375" style="13" customWidth="1"/>
    <col min="4060" max="4303" width="8.85546875" style="13"/>
    <col min="4304" max="4304" width="6.7109375" style="13" customWidth="1"/>
    <col min="4305" max="4305" width="43.5703125" style="13" customWidth="1"/>
    <col min="4306" max="4306" width="16.5703125" style="13" bestFit="1" customWidth="1"/>
    <col min="4307" max="4307" width="17.7109375" style="13" customWidth="1"/>
    <col min="4308" max="4308" width="18.28515625" style="13" customWidth="1"/>
    <col min="4309" max="4309" width="18.85546875" style="13" customWidth="1"/>
    <col min="4310" max="4310" width="14.42578125" style="13" customWidth="1"/>
    <col min="4311" max="4311" width="21.85546875" style="13" customWidth="1"/>
    <col min="4312" max="4312" width="13.5703125" style="13" customWidth="1"/>
    <col min="4313" max="4313" width="20.140625" style="13" customWidth="1"/>
    <col min="4314" max="4314" width="15.42578125" style="13" customWidth="1"/>
    <col min="4315" max="4315" width="18.7109375" style="13" customWidth="1"/>
    <col min="4316" max="4559" width="8.85546875" style="13"/>
    <col min="4560" max="4560" width="6.7109375" style="13" customWidth="1"/>
    <col min="4561" max="4561" width="43.5703125" style="13" customWidth="1"/>
    <col min="4562" max="4562" width="16.5703125" style="13" bestFit="1" customWidth="1"/>
    <col min="4563" max="4563" width="17.7109375" style="13" customWidth="1"/>
    <col min="4564" max="4564" width="18.28515625" style="13" customWidth="1"/>
    <col min="4565" max="4565" width="18.85546875" style="13" customWidth="1"/>
    <col min="4566" max="4566" width="14.42578125" style="13" customWidth="1"/>
    <col min="4567" max="4567" width="21.85546875" style="13" customWidth="1"/>
    <col min="4568" max="4568" width="13.5703125" style="13" customWidth="1"/>
    <col min="4569" max="4569" width="20.140625" style="13" customWidth="1"/>
    <col min="4570" max="4570" width="15.42578125" style="13" customWidth="1"/>
    <col min="4571" max="4571" width="18.7109375" style="13" customWidth="1"/>
    <col min="4572" max="4815" width="8.85546875" style="13"/>
    <col min="4816" max="4816" width="6.7109375" style="13" customWidth="1"/>
    <col min="4817" max="4817" width="43.5703125" style="13" customWidth="1"/>
    <col min="4818" max="4818" width="16.5703125" style="13" bestFit="1" customWidth="1"/>
    <col min="4819" max="4819" width="17.7109375" style="13" customWidth="1"/>
    <col min="4820" max="4820" width="18.28515625" style="13" customWidth="1"/>
    <col min="4821" max="4821" width="18.85546875" style="13" customWidth="1"/>
    <col min="4822" max="4822" width="14.42578125" style="13" customWidth="1"/>
    <col min="4823" max="4823" width="21.85546875" style="13" customWidth="1"/>
    <col min="4824" max="4824" width="13.5703125" style="13" customWidth="1"/>
    <col min="4825" max="4825" width="20.140625" style="13" customWidth="1"/>
    <col min="4826" max="4826" width="15.42578125" style="13" customWidth="1"/>
    <col min="4827" max="4827" width="18.7109375" style="13" customWidth="1"/>
    <col min="4828" max="5071" width="8.85546875" style="13"/>
    <col min="5072" max="5072" width="6.7109375" style="13" customWidth="1"/>
    <col min="5073" max="5073" width="43.5703125" style="13" customWidth="1"/>
    <col min="5074" max="5074" width="16.5703125" style="13" bestFit="1" customWidth="1"/>
    <col min="5075" max="5075" width="17.7109375" style="13" customWidth="1"/>
    <col min="5076" max="5076" width="18.28515625" style="13" customWidth="1"/>
    <col min="5077" max="5077" width="18.85546875" style="13" customWidth="1"/>
    <col min="5078" max="5078" width="14.42578125" style="13" customWidth="1"/>
    <col min="5079" max="5079" width="21.85546875" style="13" customWidth="1"/>
    <col min="5080" max="5080" width="13.5703125" style="13" customWidth="1"/>
    <col min="5081" max="5081" width="20.140625" style="13" customWidth="1"/>
    <col min="5082" max="5082" width="15.42578125" style="13" customWidth="1"/>
    <col min="5083" max="5083" width="18.7109375" style="13" customWidth="1"/>
    <col min="5084" max="5327" width="8.85546875" style="13"/>
    <col min="5328" max="5328" width="6.7109375" style="13" customWidth="1"/>
    <col min="5329" max="5329" width="43.5703125" style="13" customWidth="1"/>
    <col min="5330" max="5330" width="16.5703125" style="13" bestFit="1" customWidth="1"/>
    <col min="5331" max="5331" width="17.7109375" style="13" customWidth="1"/>
    <col min="5332" max="5332" width="18.28515625" style="13" customWidth="1"/>
    <col min="5333" max="5333" width="18.85546875" style="13" customWidth="1"/>
    <col min="5334" max="5334" width="14.42578125" style="13" customWidth="1"/>
    <col min="5335" max="5335" width="21.85546875" style="13" customWidth="1"/>
    <col min="5336" max="5336" width="13.5703125" style="13" customWidth="1"/>
    <col min="5337" max="5337" width="20.140625" style="13" customWidth="1"/>
    <col min="5338" max="5338" width="15.42578125" style="13" customWidth="1"/>
    <col min="5339" max="5339" width="18.7109375" style="13" customWidth="1"/>
    <col min="5340" max="5583" width="8.85546875" style="13"/>
    <col min="5584" max="5584" width="6.7109375" style="13" customWidth="1"/>
    <col min="5585" max="5585" width="43.5703125" style="13" customWidth="1"/>
    <col min="5586" max="5586" width="16.5703125" style="13" bestFit="1" customWidth="1"/>
    <col min="5587" max="5587" width="17.7109375" style="13" customWidth="1"/>
    <col min="5588" max="5588" width="18.28515625" style="13" customWidth="1"/>
    <col min="5589" max="5589" width="18.85546875" style="13" customWidth="1"/>
    <col min="5590" max="5590" width="14.42578125" style="13" customWidth="1"/>
    <col min="5591" max="5591" width="21.85546875" style="13" customWidth="1"/>
    <col min="5592" max="5592" width="13.5703125" style="13" customWidth="1"/>
    <col min="5593" max="5593" width="20.140625" style="13" customWidth="1"/>
    <col min="5594" max="5594" width="15.42578125" style="13" customWidth="1"/>
    <col min="5595" max="5595" width="18.7109375" style="13" customWidth="1"/>
    <col min="5596" max="5839" width="8.85546875" style="13"/>
    <col min="5840" max="5840" width="6.7109375" style="13" customWidth="1"/>
    <col min="5841" max="5841" width="43.5703125" style="13" customWidth="1"/>
    <col min="5842" max="5842" width="16.5703125" style="13" bestFit="1" customWidth="1"/>
    <col min="5843" max="5843" width="17.7109375" style="13" customWidth="1"/>
    <col min="5844" max="5844" width="18.28515625" style="13" customWidth="1"/>
    <col min="5845" max="5845" width="18.85546875" style="13" customWidth="1"/>
    <col min="5846" max="5846" width="14.42578125" style="13" customWidth="1"/>
    <col min="5847" max="5847" width="21.85546875" style="13" customWidth="1"/>
    <col min="5848" max="5848" width="13.5703125" style="13" customWidth="1"/>
    <col min="5849" max="5849" width="20.140625" style="13" customWidth="1"/>
    <col min="5850" max="5850" width="15.42578125" style="13" customWidth="1"/>
    <col min="5851" max="5851" width="18.7109375" style="13" customWidth="1"/>
    <col min="5852" max="6095" width="8.85546875" style="13"/>
    <col min="6096" max="6096" width="6.7109375" style="13" customWidth="1"/>
    <col min="6097" max="6097" width="43.5703125" style="13" customWidth="1"/>
    <col min="6098" max="6098" width="16.5703125" style="13" bestFit="1" customWidth="1"/>
    <col min="6099" max="6099" width="17.7109375" style="13" customWidth="1"/>
    <col min="6100" max="6100" width="18.28515625" style="13" customWidth="1"/>
    <col min="6101" max="6101" width="18.85546875" style="13" customWidth="1"/>
    <col min="6102" max="6102" width="14.42578125" style="13" customWidth="1"/>
    <col min="6103" max="6103" width="21.85546875" style="13" customWidth="1"/>
    <col min="6104" max="6104" width="13.5703125" style="13" customWidth="1"/>
    <col min="6105" max="6105" width="20.140625" style="13" customWidth="1"/>
    <col min="6106" max="6106" width="15.42578125" style="13" customWidth="1"/>
    <col min="6107" max="6107" width="18.7109375" style="13" customWidth="1"/>
    <col min="6108" max="6351" width="8.85546875" style="13"/>
    <col min="6352" max="6352" width="6.7109375" style="13" customWidth="1"/>
    <col min="6353" max="6353" width="43.5703125" style="13" customWidth="1"/>
    <col min="6354" max="6354" width="16.5703125" style="13" bestFit="1" customWidth="1"/>
    <col min="6355" max="6355" width="17.7109375" style="13" customWidth="1"/>
    <col min="6356" max="6356" width="18.28515625" style="13" customWidth="1"/>
    <col min="6357" max="6357" width="18.85546875" style="13" customWidth="1"/>
    <col min="6358" max="6358" width="14.42578125" style="13" customWidth="1"/>
    <col min="6359" max="6359" width="21.85546875" style="13" customWidth="1"/>
    <col min="6360" max="6360" width="13.5703125" style="13" customWidth="1"/>
    <col min="6361" max="6361" width="20.140625" style="13" customWidth="1"/>
    <col min="6362" max="6362" width="15.42578125" style="13" customWidth="1"/>
    <col min="6363" max="6363" width="18.7109375" style="13" customWidth="1"/>
    <col min="6364" max="6607" width="8.85546875" style="13"/>
    <col min="6608" max="6608" width="6.7109375" style="13" customWidth="1"/>
    <col min="6609" max="6609" width="43.5703125" style="13" customWidth="1"/>
    <col min="6610" max="6610" width="16.5703125" style="13" bestFit="1" customWidth="1"/>
    <col min="6611" max="6611" width="17.7109375" style="13" customWidth="1"/>
    <col min="6612" max="6612" width="18.28515625" style="13" customWidth="1"/>
    <col min="6613" max="6613" width="18.85546875" style="13" customWidth="1"/>
    <col min="6614" max="6614" width="14.42578125" style="13" customWidth="1"/>
    <col min="6615" max="6615" width="21.85546875" style="13" customWidth="1"/>
    <col min="6616" max="6616" width="13.5703125" style="13" customWidth="1"/>
    <col min="6617" max="6617" width="20.140625" style="13" customWidth="1"/>
    <col min="6618" max="6618" width="15.42578125" style="13" customWidth="1"/>
    <col min="6619" max="6619" width="18.7109375" style="13" customWidth="1"/>
    <col min="6620" max="6863" width="8.85546875" style="13"/>
    <col min="6864" max="6864" width="6.7109375" style="13" customWidth="1"/>
    <col min="6865" max="6865" width="43.5703125" style="13" customWidth="1"/>
    <col min="6866" max="6866" width="16.5703125" style="13" bestFit="1" customWidth="1"/>
    <col min="6867" max="6867" width="17.7109375" style="13" customWidth="1"/>
    <col min="6868" max="6868" width="18.28515625" style="13" customWidth="1"/>
    <col min="6869" max="6869" width="18.85546875" style="13" customWidth="1"/>
    <col min="6870" max="6870" width="14.42578125" style="13" customWidth="1"/>
    <col min="6871" max="6871" width="21.85546875" style="13" customWidth="1"/>
    <col min="6872" max="6872" width="13.5703125" style="13" customWidth="1"/>
    <col min="6873" max="6873" width="20.140625" style="13" customWidth="1"/>
    <col min="6874" max="6874" width="15.42578125" style="13" customWidth="1"/>
    <col min="6875" max="6875" width="18.7109375" style="13" customWidth="1"/>
    <col min="6876" max="7119" width="8.85546875" style="13"/>
    <col min="7120" max="7120" width="6.7109375" style="13" customWidth="1"/>
    <col min="7121" max="7121" width="43.5703125" style="13" customWidth="1"/>
    <col min="7122" max="7122" width="16.5703125" style="13" bestFit="1" customWidth="1"/>
    <col min="7123" max="7123" width="17.7109375" style="13" customWidth="1"/>
    <col min="7124" max="7124" width="18.28515625" style="13" customWidth="1"/>
    <col min="7125" max="7125" width="18.85546875" style="13" customWidth="1"/>
    <col min="7126" max="7126" width="14.42578125" style="13" customWidth="1"/>
    <col min="7127" max="7127" width="21.85546875" style="13" customWidth="1"/>
    <col min="7128" max="7128" width="13.5703125" style="13" customWidth="1"/>
    <col min="7129" max="7129" width="20.140625" style="13" customWidth="1"/>
    <col min="7130" max="7130" width="15.42578125" style="13" customWidth="1"/>
    <col min="7131" max="7131" width="18.7109375" style="13" customWidth="1"/>
    <col min="7132" max="7375" width="8.85546875" style="13"/>
    <col min="7376" max="7376" width="6.7109375" style="13" customWidth="1"/>
    <col min="7377" max="7377" width="43.5703125" style="13" customWidth="1"/>
    <col min="7378" max="7378" width="16.5703125" style="13" bestFit="1" customWidth="1"/>
    <col min="7379" max="7379" width="17.7109375" style="13" customWidth="1"/>
    <col min="7380" max="7380" width="18.28515625" style="13" customWidth="1"/>
    <col min="7381" max="7381" width="18.85546875" style="13" customWidth="1"/>
    <col min="7382" max="7382" width="14.42578125" style="13" customWidth="1"/>
    <col min="7383" max="7383" width="21.85546875" style="13" customWidth="1"/>
    <col min="7384" max="7384" width="13.5703125" style="13" customWidth="1"/>
    <col min="7385" max="7385" width="20.140625" style="13" customWidth="1"/>
    <col min="7386" max="7386" width="15.42578125" style="13" customWidth="1"/>
    <col min="7387" max="7387" width="18.7109375" style="13" customWidth="1"/>
    <col min="7388" max="7631" width="8.85546875" style="13"/>
    <col min="7632" max="7632" width="6.7109375" style="13" customWidth="1"/>
    <col min="7633" max="7633" width="43.5703125" style="13" customWidth="1"/>
    <col min="7634" max="7634" width="16.5703125" style="13" bestFit="1" customWidth="1"/>
    <col min="7635" max="7635" width="17.7109375" style="13" customWidth="1"/>
    <col min="7636" max="7636" width="18.28515625" style="13" customWidth="1"/>
    <col min="7637" max="7637" width="18.85546875" style="13" customWidth="1"/>
    <col min="7638" max="7638" width="14.42578125" style="13" customWidth="1"/>
    <col min="7639" max="7639" width="21.85546875" style="13" customWidth="1"/>
    <col min="7640" max="7640" width="13.5703125" style="13" customWidth="1"/>
    <col min="7641" max="7641" width="20.140625" style="13" customWidth="1"/>
    <col min="7642" max="7642" width="15.42578125" style="13" customWidth="1"/>
    <col min="7643" max="7643" width="18.7109375" style="13" customWidth="1"/>
    <col min="7644" max="7887" width="8.85546875" style="13"/>
    <col min="7888" max="7888" width="6.7109375" style="13" customWidth="1"/>
    <col min="7889" max="7889" width="43.5703125" style="13" customWidth="1"/>
    <col min="7890" max="7890" width="16.5703125" style="13" bestFit="1" customWidth="1"/>
    <col min="7891" max="7891" width="17.7109375" style="13" customWidth="1"/>
    <col min="7892" max="7892" width="18.28515625" style="13" customWidth="1"/>
    <col min="7893" max="7893" width="18.85546875" style="13" customWidth="1"/>
    <col min="7894" max="7894" width="14.42578125" style="13" customWidth="1"/>
    <col min="7895" max="7895" width="21.85546875" style="13" customWidth="1"/>
    <col min="7896" max="7896" width="13.5703125" style="13" customWidth="1"/>
    <col min="7897" max="7897" width="20.140625" style="13" customWidth="1"/>
    <col min="7898" max="7898" width="15.42578125" style="13" customWidth="1"/>
    <col min="7899" max="7899" width="18.7109375" style="13" customWidth="1"/>
    <col min="7900" max="8143" width="8.85546875" style="13"/>
    <col min="8144" max="8144" width="6.7109375" style="13" customWidth="1"/>
    <col min="8145" max="8145" width="43.5703125" style="13" customWidth="1"/>
    <col min="8146" max="8146" width="16.5703125" style="13" bestFit="1" customWidth="1"/>
    <col min="8147" max="8147" width="17.7109375" style="13" customWidth="1"/>
    <col min="8148" max="8148" width="18.28515625" style="13" customWidth="1"/>
    <col min="8149" max="8149" width="18.85546875" style="13" customWidth="1"/>
    <col min="8150" max="8150" width="14.42578125" style="13" customWidth="1"/>
    <col min="8151" max="8151" width="21.85546875" style="13" customWidth="1"/>
    <col min="8152" max="8152" width="13.5703125" style="13" customWidth="1"/>
    <col min="8153" max="8153" width="20.140625" style="13" customWidth="1"/>
    <col min="8154" max="8154" width="15.42578125" style="13" customWidth="1"/>
    <col min="8155" max="8155" width="18.7109375" style="13" customWidth="1"/>
    <col min="8156" max="8399" width="8.85546875" style="13"/>
    <col min="8400" max="8400" width="6.7109375" style="13" customWidth="1"/>
    <col min="8401" max="8401" width="43.5703125" style="13" customWidth="1"/>
    <col min="8402" max="8402" width="16.5703125" style="13" bestFit="1" customWidth="1"/>
    <col min="8403" max="8403" width="17.7109375" style="13" customWidth="1"/>
    <col min="8404" max="8404" width="18.28515625" style="13" customWidth="1"/>
    <col min="8405" max="8405" width="18.85546875" style="13" customWidth="1"/>
    <col min="8406" max="8406" width="14.42578125" style="13" customWidth="1"/>
    <col min="8407" max="8407" width="21.85546875" style="13" customWidth="1"/>
    <col min="8408" max="8408" width="13.5703125" style="13" customWidth="1"/>
    <col min="8409" max="8409" width="20.140625" style="13" customWidth="1"/>
    <col min="8410" max="8410" width="15.42578125" style="13" customWidth="1"/>
    <col min="8411" max="8411" width="18.7109375" style="13" customWidth="1"/>
    <col min="8412" max="8655" width="8.85546875" style="13"/>
    <col min="8656" max="8656" width="6.7109375" style="13" customWidth="1"/>
    <col min="8657" max="8657" width="43.5703125" style="13" customWidth="1"/>
    <col min="8658" max="8658" width="16.5703125" style="13" bestFit="1" customWidth="1"/>
    <col min="8659" max="8659" width="17.7109375" style="13" customWidth="1"/>
    <col min="8660" max="8660" width="18.28515625" style="13" customWidth="1"/>
    <col min="8661" max="8661" width="18.85546875" style="13" customWidth="1"/>
    <col min="8662" max="8662" width="14.42578125" style="13" customWidth="1"/>
    <col min="8663" max="8663" width="21.85546875" style="13" customWidth="1"/>
    <col min="8664" max="8664" width="13.5703125" style="13" customWidth="1"/>
    <col min="8665" max="8665" width="20.140625" style="13" customWidth="1"/>
    <col min="8666" max="8666" width="15.42578125" style="13" customWidth="1"/>
    <col min="8667" max="8667" width="18.7109375" style="13" customWidth="1"/>
    <col min="8668" max="8911" width="8.85546875" style="13"/>
    <col min="8912" max="8912" width="6.7109375" style="13" customWidth="1"/>
    <col min="8913" max="8913" width="43.5703125" style="13" customWidth="1"/>
    <col min="8914" max="8914" width="16.5703125" style="13" bestFit="1" customWidth="1"/>
    <col min="8915" max="8915" width="17.7109375" style="13" customWidth="1"/>
    <col min="8916" max="8916" width="18.28515625" style="13" customWidth="1"/>
    <col min="8917" max="8917" width="18.85546875" style="13" customWidth="1"/>
    <col min="8918" max="8918" width="14.42578125" style="13" customWidth="1"/>
    <col min="8919" max="8919" width="21.85546875" style="13" customWidth="1"/>
    <col min="8920" max="8920" width="13.5703125" style="13" customWidth="1"/>
    <col min="8921" max="8921" width="20.140625" style="13" customWidth="1"/>
    <col min="8922" max="8922" width="15.42578125" style="13" customWidth="1"/>
    <col min="8923" max="8923" width="18.7109375" style="13" customWidth="1"/>
    <col min="8924" max="9167" width="8.85546875" style="13"/>
    <col min="9168" max="9168" width="6.7109375" style="13" customWidth="1"/>
    <col min="9169" max="9169" width="43.5703125" style="13" customWidth="1"/>
    <col min="9170" max="9170" width="16.5703125" style="13" bestFit="1" customWidth="1"/>
    <col min="9171" max="9171" width="17.7109375" style="13" customWidth="1"/>
    <col min="9172" max="9172" width="18.28515625" style="13" customWidth="1"/>
    <col min="9173" max="9173" width="18.85546875" style="13" customWidth="1"/>
    <col min="9174" max="9174" width="14.42578125" style="13" customWidth="1"/>
    <col min="9175" max="9175" width="21.85546875" style="13" customWidth="1"/>
    <col min="9176" max="9176" width="13.5703125" style="13" customWidth="1"/>
    <col min="9177" max="9177" width="20.140625" style="13" customWidth="1"/>
    <col min="9178" max="9178" width="15.42578125" style="13" customWidth="1"/>
    <col min="9179" max="9179" width="18.7109375" style="13" customWidth="1"/>
    <col min="9180" max="9423" width="8.85546875" style="13"/>
    <col min="9424" max="9424" width="6.7109375" style="13" customWidth="1"/>
    <col min="9425" max="9425" width="43.5703125" style="13" customWidth="1"/>
    <col min="9426" max="9426" width="16.5703125" style="13" bestFit="1" customWidth="1"/>
    <col min="9427" max="9427" width="17.7109375" style="13" customWidth="1"/>
    <col min="9428" max="9428" width="18.28515625" style="13" customWidth="1"/>
    <col min="9429" max="9429" width="18.85546875" style="13" customWidth="1"/>
    <col min="9430" max="9430" width="14.42578125" style="13" customWidth="1"/>
    <col min="9431" max="9431" width="21.85546875" style="13" customWidth="1"/>
    <col min="9432" max="9432" width="13.5703125" style="13" customWidth="1"/>
    <col min="9433" max="9433" width="20.140625" style="13" customWidth="1"/>
    <col min="9434" max="9434" width="15.42578125" style="13" customWidth="1"/>
    <col min="9435" max="9435" width="18.7109375" style="13" customWidth="1"/>
    <col min="9436" max="9679" width="8.85546875" style="13"/>
    <col min="9680" max="9680" width="6.7109375" style="13" customWidth="1"/>
    <col min="9681" max="9681" width="43.5703125" style="13" customWidth="1"/>
    <col min="9682" max="9682" width="16.5703125" style="13" bestFit="1" customWidth="1"/>
    <col min="9683" max="9683" width="17.7109375" style="13" customWidth="1"/>
    <col min="9684" max="9684" width="18.28515625" style="13" customWidth="1"/>
    <col min="9685" max="9685" width="18.85546875" style="13" customWidth="1"/>
    <col min="9686" max="9686" width="14.42578125" style="13" customWidth="1"/>
    <col min="9687" max="9687" width="21.85546875" style="13" customWidth="1"/>
    <col min="9688" max="9688" width="13.5703125" style="13" customWidth="1"/>
    <col min="9689" max="9689" width="20.140625" style="13" customWidth="1"/>
    <col min="9690" max="9690" width="15.42578125" style="13" customWidth="1"/>
    <col min="9691" max="9691" width="18.7109375" style="13" customWidth="1"/>
    <col min="9692" max="9935" width="8.85546875" style="13"/>
    <col min="9936" max="9936" width="6.7109375" style="13" customWidth="1"/>
    <col min="9937" max="9937" width="43.5703125" style="13" customWidth="1"/>
    <col min="9938" max="9938" width="16.5703125" style="13" bestFit="1" customWidth="1"/>
    <col min="9939" max="9939" width="17.7109375" style="13" customWidth="1"/>
    <col min="9940" max="9940" width="18.28515625" style="13" customWidth="1"/>
    <col min="9941" max="9941" width="18.85546875" style="13" customWidth="1"/>
    <col min="9942" max="9942" width="14.42578125" style="13" customWidth="1"/>
    <col min="9943" max="9943" width="21.85546875" style="13" customWidth="1"/>
    <col min="9944" max="9944" width="13.5703125" style="13" customWidth="1"/>
    <col min="9945" max="9945" width="20.140625" style="13" customWidth="1"/>
    <col min="9946" max="9946" width="15.42578125" style="13" customWidth="1"/>
    <col min="9947" max="9947" width="18.7109375" style="13" customWidth="1"/>
    <col min="9948" max="10191" width="8.85546875" style="13"/>
    <col min="10192" max="10192" width="6.7109375" style="13" customWidth="1"/>
    <col min="10193" max="10193" width="43.5703125" style="13" customWidth="1"/>
    <col min="10194" max="10194" width="16.5703125" style="13" bestFit="1" customWidth="1"/>
    <col min="10195" max="10195" width="17.7109375" style="13" customWidth="1"/>
    <col min="10196" max="10196" width="18.28515625" style="13" customWidth="1"/>
    <col min="10197" max="10197" width="18.85546875" style="13" customWidth="1"/>
    <col min="10198" max="10198" width="14.42578125" style="13" customWidth="1"/>
    <col min="10199" max="10199" width="21.85546875" style="13" customWidth="1"/>
    <col min="10200" max="10200" width="13.5703125" style="13" customWidth="1"/>
    <col min="10201" max="10201" width="20.140625" style="13" customWidth="1"/>
    <col min="10202" max="10202" width="15.42578125" style="13" customWidth="1"/>
    <col min="10203" max="10203" width="18.7109375" style="13" customWidth="1"/>
    <col min="10204" max="10447" width="8.85546875" style="13"/>
    <col min="10448" max="10448" width="6.7109375" style="13" customWidth="1"/>
    <col min="10449" max="10449" width="43.5703125" style="13" customWidth="1"/>
    <col min="10450" max="10450" width="16.5703125" style="13" bestFit="1" customWidth="1"/>
    <col min="10451" max="10451" width="17.7109375" style="13" customWidth="1"/>
    <col min="10452" max="10452" width="18.28515625" style="13" customWidth="1"/>
    <col min="10453" max="10453" width="18.85546875" style="13" customWidth="1"/>
    <col min="10454" max="10454" width="14.42578125" style="13" customWidth="1"/>
    <col min="10455" max="10455" width="21.85546875" style="13" customWidth="1"/>
    <col min="10456" max="10456" width="13.5703125" style="13" customWidth="1"/>
    <col min="10457" max="10457" width="20.140625" style="13" customWidth="1"/>
    <col min="10458" max="10458" width="15.42578125" style="13" customWidth="1"/>
    <col min="10459" max="10459" width="18.7109375" style="13" customWidth="1"/>
    <col min="10460" max="10703" width="8.85546875" style="13"/>
    <col min="10704" max="10704" width="6.7109375" style="13" customWidth="1"/>
    <col min="10705" max="10705" width="43.5703125" style="13" customWidth="1"/>
    <col min="10706" max="10706" width="16.5703125" style="13" bestFit="1" customWidth="1"/>
    <col min="10707" max="10707" width="17.7109375" style="13" customWidth="1"/>
    <col min="10708" max="10708" width="18.28515625" style="13" customWidth="1"/>
    <col min="10709" max="10709" width="18.85546875" style="13" customWidth="1"/>
    <col min="10710" max="10710" width="14.42578125" style="13" customWidth="1"/>
    <col min="10711" max="10711" width="21.85546875" style="13" customWidth="1"/>
    <col min="10712" max="10712" width="13.5703125" style="13" customWidth="1"/>
    <col min="10713" max="10713" width="20.140625" style="13" customWidth="1"/>
    <col min="10714" max="10714" width="15.42578125" style="13" customWidth="1"/>
    <col min="10715" max="10715" width="18.7109375" style="13" customWidth="1"/>
    <col min="10716" max="10959" width="8.85546875" style="13"/>
    <col min="10960" max="10960" width="6.7109375" style="13" customWidth="1"/>
    <col min="10961" max="10961" width="43.5703125" style="13" customWidth="1"/>
    <col min="10962" max="10962" width="16.5703125" style="13" bestFit="1" customWidth="1"/>
    <col min="10963" max="10963" width="17.7109375" style="13" customWidth="1"/>
    <col min="10964" max="10964" width="18.28515625" style="13" customWidth="1"/>
    <col min="10965" max="10965" width="18.85546875" style="13" customWidth="1"/>
    <col min="10966" max="10966" width="14.42578125" style="13" customWidth="1"/>
    <col min="10967" max="10967" width="21.85546875" style="13" customWidth="1"/>
    <col min="10968" max="10968" width="13.5703125" style="13" customWidth="1"/>
    <col min="10969" max="10969" width="20.140625" style="13" customWidth="1"/>
    <col min="10970" max="10970" width="15.42578125" style="13" customWidth="1"/>
    <col min="10971" max="10971" width="18.7109375" style="13" customWidth="1"/>
    <col min="10972" max="11215" width="8.85546875" style="13"/>
    <col min="11216" max="11216" width="6.7109375" style="13" customWidth="1"/>
    <col min="11217" max="11217" width="43.5703125" style="13" customWidth="1"/>
    <col min="11218" max="11218" width="16.5703125" style="13" bestFit="1" customWidth="1"/>
    <col min="11219" max="11219" width="17.7109375" style="13" customWidth="1"/>
    <col min="11220" max="11220" width="18.28515625" style="13" customWidth="1"/>
    <col min="11221" max="11221" width="18.85546875" style="13" customWidth="1"/>
    <col min="11222" max="11222" width="14.42578125" style="13" customWidth="1"/>
    <col min="11223" max="11223" width="21.85546875" style="13" customWidth="1"/>
    <col min="11224" max="11224" width="13.5703125" style="13" customWidth="1"/>
    <col min="11225" max="11225" width="20.140625" style="13" customWidth="1"/>
    <col min="11226" max="11226" width="15.42578125" style="13" customWidth="1"/>
    <col min="11227" max="11227" width="18.7109375" style="13" customWidth="1"/>
    <col min="11228" max="11471" width="8.85546875" style="13"/>
    <col min="11472" max="11472" width="6.7109375" style="13" customWidth="1"/>
    <col min="11473" max="11473" width="43.5703125" style="13" customWidth="1"/>
    <col min="11474" max="11474" width="16.5703125" style="13" bestFit="1" customWidth="1"/>
    <col min="11475" max="11475" width="17.7109375" style="13" customWidth="1"/>
    <col min="11476" max="11476" width="18.28515625" style="13" customWidth="1"/>
    <col min="11477" max="11477" width="18.85546875" style="13" customWidth="1"/>
    <col min="11478" max="11478" width="14.42578125" style="13" customWidth="1"/>
    <col min="11479" max="11479" width="21.85546875" style="13" customWidth="1"/>
    <col min="11480" max="11480" width="13.5703125" style="13" customWidth="1"/>
    <col min="11481" max="11481" width="20.140625" style="13" customWidth="1"/>
    <col min="11482" max="11482" width="15.42578125" style="13" customWidth="1"/>
    <col min="11483" max="11483" width="18.7109375" style="13" customWidth="1"/>
    <col min="11484" max="11727" width="8.85546875" style="13"/>
    <col min="11728" max="11728" width="6.7109375" style="13" customWidth="1"/>
    <col min="11729" max="11729" width="43.5703125" style="13" customWidth="1"/>
    <col min="11730" max="11730" width="16.5703125" style="13" bestFit="1" customWidth="1"/>
    <col min="11731" max="11731" width="17.7109375" style="13" customWidth="1"/>
    <col min="11732" max="11732" width="18.28515625" style="13" customWidth="1"/>
    <col min="11733" max="11733" width="18.85546875" style="13" customWidth="1"/>
    <col min="11734" max="11734" width="14.42578125" style="13" customWidth="1"/>
    <col min="11735" max="11735" width="21.85546875" style="13" customWidth="1"/>
    <col min="11736" max="11736" width="13.5703125" style="13" customWidth="1"/>
    <col min="11737" max="11737" width="20.140625" style="13" customWidth="1"/>
    <col min="11738" max="11738" width="15.42578125" style="13" customWidth="1"/>
    <col min="11739" max="11739" width="18.7109375" style="13" customWidth="1"/>
    <col min="11740" max="11983" width="8.85546875" style="13"/>
    <col min="11984" max="11984" width="6.7109375" style="13" customWidth="1"/>
    <col min="11985" max="11985" width="43.5703125" style="13" customWidth="1"/>
    <col min="11986" max="11986" width="16.5703125" style="13" bestFit="1" customWidth="1"/>
    <col min="11987" max="11987" width="17.7109375" style="13" customWidth="1"/>
    <col min="11988" max="11988" width="18.28515625" style="13" customWidth="1"/>
    <col min="11989" max="11989" width="18.85546875" style="13" customWidth="1"/>
    <col min="11990" max="11990" width="14.42578125" style="13" customWidth="1"/>
    <col min="11991" max="11991" width="21.85546875" style="13" customWidth="1"/>
    <col min="11992" max="11992" width="13.5703125" style="13" customWidth="1"/>
    <col min="11993" max="11993" width="20.140625" style="13" customWidth="1"/>
    <col min="11994" max="11994" width="15.42578125" style="13" customWidth="1"/>
    <col min="11995" max="11995" width="18.7109375" style="13" customWidth="1"/>
    <col min="11996" max="12239" width="8.85546875" style="13"/>
    <col min="12240" max="12240" width="6.7109375" style="13" customWidth="1"/>
    <col min="12241" max="12241" width="43.5703125" style="13" customWidth="1"/>
    <col min="12242" max="12242" width="16.5703125" style="13" bestFit="1" customWidth="1"/>
    <col min="12243" max="12243" width="17.7109375" style="13" customWidth="1"/>
    <col min="12244" max="12244" width="18.28515625" style="13" customWidth="1"/>
    <col min="12245" max="12245" width="18.85546875" style="13" customWidth="1"/>
    <col min="12246" max="12246" width="14.42578125" style="13" customWidth="1"/>
    <col min="12247" max="12247" width="21.85546875" style="13" customWidth="1"/>
    <col min="12248" max="12248" width="13.5703125" style="13" customWidth="1"/>
    <col min="12249" max="12249" width="20.140625" style="13" customWidth="1"/>
    <col min="12250" max="12250" width="15.42578125" style="13" customWidth="1"/>
    <col min="12251" max="12251" width="18.7109375" style="13" customWidth="1"/>
    <col min="12252" max="12495" width="8.85546875" style="13"/>
    <col min="12496" max="12496" width="6.7109375" style="13" customWidth="1"/>
    <col min="12497" max="12497" width="43.5703125" style="13" customWidth="1"/>
    <col min="12498" max="12498" width="16.5703125" style="13" bestFit="1" customWidth="1"/>
    <col min="12499" max="12499" width="17.7109375" style="13" customWidth="1"/>
    <col min="12500" max="12500" width="18.28515625" style="13" customWidth="1"/>
    <col min="12501" max="12501" width="18.85546875" style="13" customWidth="1"/>
    <col min="12502" max="12502" width="14.42578125" style="13" customWidth="1"/>
    <col min="12503" max="12503" width="21.85546875" style="13" customWidth="1"/>
    <col min="12504" max="12504" width="13.5703125" style="13" customWidth="1"/>
    <col min="12505" max="12505" width="20.140625" style="13" customWidth="1"/>
    <col min="12506" max="12506" width="15.42578125" style="13" customWidth="1"/>
    <col min="12507" max="12507" width="18.7109375" style="13" customWidth="1"/>
    <col min="12508" max="12751" width="8.85546875" style="13"/>
    <col min="12752" max="12752" width="6.7109375" style="13" customWidth="1"/>
    <col min="12753" max="12753" width="43.5703125" style="13" customWidth="1"/>
    <col min="12754" max="12754" width="16.5703125" style="13" bestFit="1" customWidth="1"/>
    <col min="12755" max="12755" width="17.7109375" style="13" customWidth="1"/>
    <col min="12756" max="12756" width="18.28515625" style="13" customWidth="1"/>
    <col min="12757" max="12757" width="18.85546875" style="13" customWidth="1"/>
    <col min="12758" max="12758" width="14.42578125" style="13" customWidth="1"/>
    <col min="12759" max="12759" width="21.85546875" style="13" customWidth="1"/>
    <col min="12760" max="12760" width="13.5703125" style="13" customWidth="1"/>
    <col min="12761" max="12761" width="20.140625" style="13" customWidth="1"/>
    <col min="12762" max="12762" width="15.42578125" style="13" customWidth="1"/>
    <col min="12763" max="12763" width="18.7109375" style="13" customWidth="1"/>
    <col min="12764" max="13007" width="8.85546875" style="13"/>
    <col min="13008" max="13008" width="6.7109375" style="13" customWidth="1"/>
    <col min="13009" max="13009" width="43.5703125" style="13" customWidth="1"/>
    <col min="13010" max="13010" width="16.5703125" style="13" bestFit="1" customWidth="1"/>
    <col min="13011" max="13011" width="17.7109375" style="13" customWidth="1"/>
    <col min="13012" max="13012" width="18.28515625" style="13" customWidth="1"/>
    <col min="13013" max="13013" width="18.85546875" style="13" customWidth="1"/>
    <col min="13014" max="13014" width="14.42578125" style="13" customWidth="1"/>
    <col min="13015" max="13015" width="21.85546875" style="13" customWidth="1"/>
    <col min="13016" max="13016" width="13.5703125" style="13" customWidth="1"/>
    <col min="13017" max="13017" width="20.140625" style="13" customWidth="1"/>
    <col min="13018" max="13018" width="15.42578125" style="13" customWidth="1"/>
    <col min="13019" max="13019" width="18.7109375" style="13" customWidth="1"/>
    <col min="13020" max="13263" width="8.85546875" style="13"/>
    <col min="13264" max="13264" width="6.7109375" style="13" customWidth="1"/>
    <col min="13265" max="13265" width="43.5703125" style="13" customWidth="1"/>
    <col min="13266" max="13266" width="16.5703125" style="13" bestFit="1" customWidth="1"/>
    <col min="13267" max="13267" width="17.7109375" style="13" customWidth="1"/>
    <col min="13268" max="13268" width="18.28515625" style="13" customWidth="1"/>
    <col min="13269" max="13269" width="18.85546875" style="13" customWidth="1"/>
    <col min="13270" max="13270" width="14.42578125" style="13" customWidth="1"/>
    <col min="13271" max="13271" width="21.85546875" style="13" customWidth="1"/>
    <col min="13272" max="13272" width="13.5703125" style="13" customWidth="1"/>
    <col min="13273" max="13273" width="20.140625" style="13" customWidth="1"/>
    <col min="13274" max="13274" width="15.42578125" style="13" customWidth="1"/>
    <col min="13275" max="13275" width="18.7109375" style="13" customWidth="1"/>
    <col min="13276" max="13519" width="8.85546875" style="13"/>
    <col min="13520" max="13520" width="6.7109375" style="13" customWidth="1"/>
    <col min="13521" max="13521" width="43.5703125" style="13" customWidth="1"/>
    <col min="13522" max="13522" width="16.5703125" style="13" bestFit="1" customWidth="1"/>
    <col min="13523" max="13523" width="17.7109375" style="13" customWidth="1"/>
    <col min="13524" max="13524" width="18.28515625" style="13" customWidth="1"/>
    <col min="13525" max="13525" width="18.85546875" style="13" customWidth="1"/>
    <col min="13526" max="13526" width="14.42578125" style="13" customWidth="1"/>
    <col min="13527" max="13527" width="21.85546875" style="13" customWidth="1"/>
    <col min="13528" max="13528" width="13.5703125" style="13" customWidth="1"/>
    <col min="13529" max="13529" width="20.140625" style="13" customWidth="1"/>
    <col min="13530" max="13530" width="15.42578125" style="13" customWidth="1"/>
    <col min="13531" max="13531" width="18.7109375" style="13" customWidth="1"/>
    <col min="13532" max="13775" width="8.85546875" style="13"/>
    <col min="13776" max="13776" width="6.7109375" style="13" customWidth="1"/>
    <col min="13777" max="13777" width="43.5703125" style="13" customWidth="1"/>
    <col min="13778" max="13778" width="16.5703125" style="13" bestFit="1" customWidth="1"/>
    <col min="13779" max="13779" width="17.7109375" style="13" customWidth="1"/>
    <col min="13780" max="13780" width="18.28515625" style="13" customWidth="1"/>
    <col min="13781" max="13781" width="18.85546875" style="13" customWidth="1"/>
    <col min="13782" max="13782" width="14.42578125" style="13" customWidth="1"/>
    <col min="13783" max="13783" width="21.85546875" style="13" customWidth="1"/>
    <col min="13784" max="13784" width="13.5703125" style="13" customWidth="1"/>
    <col min="13785" max="13785" width="20.140625" style="13" customWidth="1"/>
    <col min="13786" max="13786" width="15.42578125" style="13" customWidth="1"/>
    <col min="13787" max="13787" width="18.7109375" style="13" customWidth="1"/>
    <col min="13788" max="14031" width="8.85546875" style="13"/>
    <col min="14032" max="14032" width="6.7109375" style="13" customWidth="1"/>
    <col min="14033" max="14033" width="43.5703125" style="13" customWidth="1"/>
    <col min="14034" max="14034" width="16.5703125" style="13" bestFit="1" customWidth="1"/>
    <col min="14035" max="14035" width="17.7109375" style="13" customWidth="1"/>
    <col min="14036" max="14036" width="18.28515625" style="13" customWidth="1"/>
    <col min="14037" max="14037" width="18.85546875" style="13" customWidth="1"/>
    <col min="14038" max="14038" width="14.42578125" style="13" customWidth="1"/>
    <col min="14039" max="14039" width="21.85546875" style="13" customWidth="1"/>
    <col min="14040" max="14040" width="13.5703125" style="13" customWidth="1"/>
    <col min="14041" max="14041" width="20.140625" style="13" customWidth="1"/>
    <col min="14042" max="14042" width="15.42578125" style="13" customWidth="1"/>
    <col min="14043" max="14043" width="18.7109375" style="13" customWidth="1"/>
    <col min="14044" max="14287" width="8.85546875" style="13"/>
    <col min="14288" max="14288" width="6.7109375" style="13" customWidth="1"/>
    <col min="14289" max="14289" width="43.5703125" style="13" customWidth="1"/>
    <col min="14290" max="14290" width="16.5703125" style="13" bestFit="1" customWidth="1"/>
    <col min="14291" max="14291" width="17.7109375" style="13" customWidth="1"/>
    <col min="14292" max="14292" width="18.28515625" style="13" customWidth="1"/>
    <col min="14293" max="14293" width="18.85546875" style="13" customWidth="1"/>
    <col min="14294" max="14294" width="14.42578125" style="13" customWidth="1"/>
    <col min="14295" max="14295" width="21.85546875" style="13" customWidth="1"/>
    <col min="14296" max="14296" width="13.5703125" style="13" customWidth="1"/>
    <col min="14297" max="14297" width="20.140625" style="13" customWidth="1"/>
    <col min="14298" max="14298" width="15.42578125" style="13" customWidth="1"/>
    <col min="14299" max="14299" width="18.7109375" style="13" customWidth="1"/>
    <col min="14300" max="14543" width="8.85546875" style="13"/>
    <col min="14544" max="14544" width="6.7109375" style="13" customWidth="1"/>
    <col min="14545" max="14545" width="43.5703125" style="13" customWidth="1"/>
    <col min="14546" max="14546" width="16.5703125" style="13" bestFit="1" customWidth="1"/>
    <col min="14547" max="14547" width="17.7109375" style="13" customWidth="1"/>
    <col min="14548" max="14548" width="18.28515625" style="13" customWidth="1"/>
    <col min="14549" max="14549" width="18.85546875" style="13" customWidth="1"/>
    <col min="14550" max="14550" width="14.42578125" style="13" customWidth="1"/>
    <col min="14551" max="14551" width="21.85546875" style="13" customWidth="1"/>
    <col min="14552" max="14552" width="13.5703125" style="13" customWidth="1"/>
    <col min="14553" max="14553" width="20.140625" style="13" customWidth="1"/>
    <col min="14554" max="14554" width="15.42578125" style="13" customWidth="1"/>
    <col min="14555" max="14555" width="18.7109375" style="13" customWidth="1"/>
    <col min="14556" max="14799" width="8.85546875" style="13"/>
    <col min="14800" max="14800" width="6.7109375" style="13" customWidth="1"/>
    <col min="14801" max="14801" width="43.5703125" style="13" customWidth="1"/>
    <col min="14802" max="14802" width="16.5703125" style="13" bestFit="1" customWidth="1"/>
    <col min="14803" max="14803" width="17.7109375" style="13" customWidth="1"/>
    <col min="14804" max="14804" width="18.28515625" style="13" customWidth="1"/>
    <col min="14805" max="14805" width="18.85546875" style="13" customWidth="1"/>
    <col min="14806" max="14806" width="14.42578125" style="13" customWidth="1"/>
    <col min="14807" max="14807" width="21.85546875" style="13" customWidth="1"/>
    <col min="14808" max="14808" width="13.5703125" style="13" customWidth="1"/>
    <col min="14809" max="14809" width="20.140625" style="13" customWidth="1"/>
    <col min="14810" max="14810" width="15.42578125" style="13" customWidth="1"/>
    <col min="14811" max="14811" width="18.7109375" style="13" customWidth="1"/>
    <col min="14812" max="15055" width="8.85546875" style="13"/>
    <col min="15056" max="15056" width="6.7109375" style="13" customWidth="1"/>
    <col min="15057" max="15057" width="43.5703125" style="13" customWidth="1"/>
    <col min="15058" max="15058" width="16.5703125" style="13" bestFit="1" customWidth="1"/>
    <col min="15059" max="15059" width="17.7109375" style="13" customWidth="1"/>
    <col min="15060" max="15060" width="18.28515625" style="13" customWidth="1"/>
    <col min="15061" max="15061" width="18.85546875" style="13" customWidth="1"/>
    <col min="15062" max="15062" width="14.42578125" style="13" customWidth="1"/>
    <col min="15063" max="15063" width="21.85546875" style="13" customWidth="1"/>
    <col min="15064" max="15064" width="13.5703125" style="13" customWidth="1"/>
    <col min="15065" max="15065" width="20.140625" style="13" customWidth="1"/>
    <col min="15066" max="15066" width="15.42578125" style="13" customWidth="1"/>
    <col min="15067" max="15067" width="18.7109375" style="13" customWidth="1"/>
    <col min="15068" max="15311" width="8.85546875" style="13"/>
    <col min="15312" max="15312" width="6.7109375" style="13" customWidth="1"/>
    <col min="15313" max="15313" width="43.5703125" style="13" customWidth="1"/>
    <col min="15314" max="15314" width="16.5703125" style="13" bestFit="1" customWidth="1"/>
    <col min="15315" max="15315" width="17.7109375" style="13" customWidth="1"/>
    <col min="15316" max="15316" width="18.28515625" style="13" customWidth="1"/>
    <col min="15317" max="15317" width="18.85546875" style="13" customWidth="1"/>
    <col min="15318" max="15318" width="14.42578125" style="13" customWidth="1"/>
    <col min="15319" max="15319" width="21.85546875" style="13" customWidth="1"/>
    <col min="15320" max="15320" width="13.5703125" style="13" customWidth="1"/>
    <col min="15321" max="15321" width="20.140625" style="13" customWidth="1"/>
    <col min="15322" max="15322" width="15.42578125" style="13" customWidth="1"/>
    <col min="15323" max="15323" width="18.7109375" style="13" customWidth="1"/>
    <col min="15324" max="15567" width="8.85546875" style="13"/>
    <col min="15568" max="15568" width="6.7109375" style="13" customWidth="1"/>
    <col min="15569" max="15569" width="43.5703125" style="13" customWidth="1"/>
    <col min="15570" max="15570" width="16.5703125" style="13" bestFit="1" customWidth="1"/>
    <col min="15571" max="15571" width="17.7109375" style="13" customWidth="1"/>
    <col min="15572" max="15572" width="18.28515625" style="13" customWidth="1"/>
    <col min="15573" max="15573" width="18.85546875" style="13" customWidth="1"/>
    <col min="15574" max="15574" width="14.42578125" style="13" customWidth="1"/>
    <col min="15575" max="15575" width="21.85546875" style="13" customWidth="1"/>
    <col min="15576" max="15576" width="13.5703125" style="13" customWidth="1"/>
    <col min="15577" max="15577" width="20.140625" style="13" customWidth="1"/>
    <col min="15578" max="15578" width="15.42578125" style="13" customWidth="1"/>
    <col min="15579" max="15579" width="18.7109375" style="13" customWidth="1"/>
    <col min="15580" max="15823" width="8.85546875" style="13"/>
    <col min="15824" max="15824" width="6.7109375" style="13" customWidth="1"/>
    <col min="15825" max="15825" width="43.5703125" style="13" customWidth="1"/>
    <col min="15826" max="15826" width="16.5703125" style="13" bestFit="1" customWidth="1"/>
    <col min="15827" max="15827" width="17.7109375" style="13" customWidth="1"/>
    <col min="15828" max="15828" width="18.28515625" style="13" customWidth="1"/>
    <col min="15829" max="15829" width="18.85546875" style="13" customWidth="1"/>
    <col min="15830" max="15830" width="14.42578125" style="13" customWidth="1"/>
    <col min="15831" max="15831" width="21.85546875" style="13" customWidth="1"/>
    <col min="15832" max="15832" width="13.5703125" style="13" customWidth="1"/>
    <col min="15833" max="15833" width="20.140625" style="13" customWidth="1"/>
    <col min="15834" max="15834" width="15.42578125" style="13" customWidth="1"/>
    <col min="15835" max="15835" width="18.7109375" style="13" customWidth="1"/>
    <col min="15836" max="16079" width="8.85546875" style="13"/>
    <col min="16080" max="16080" width="6.7109375" style="13" customWidth="1"/>
    <col min="16081" max="16081" width="43.5703125" style="13" customWidth="1"/>
    <col min="16082" max="16082" width="16.5703125" style="13" bestFit="1" customWidth="1"/>
    <col min="16083" max="16083" width="17.7109375" style="13" customWidth="1"/>
    <col min="16084" max="16084" width="18.28515625" style="13" customWidth="1"/>
    <col min="16085" max="16085" width="18.85546875" style="13" customWidth="1"/>
    <col min="16086" max="16086" width="14.42578125" style="13" customWidth="1"/>
    <col min="16087" max="16087" width="21.85546875" style="13" customWidth="1"/>
    <col min="16088" max="16088" width="13.5703125" style="13" customWidth="1"/>
    <col min="16089" max="16089" width="20.140625" style="13" customWidth="1"/>
    <col min="16090" max="16090" width="15.42578125" style="13" customWidth="1"/>
    <col min="16091" max="16091" width="18.7109375" style="13" customWidth="1"/>
    <col min="16092" max="16384" width="8.85546875" style="13"/>
  </cols>
  <sheetData>
    <row r="1" spans="1:27" s="1" customFormat="1" ht="21.95" customHeight="1" x14ac:dyDescent="0.25">
      <c r="B1" s="117" t="s">
        <v>110</v>
      </c>
      <c r="C1" s="117"/>
      <c r="D1" s="117"/>
      <c r="E1" s="117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7" s="1" customFormat="1" ht="21.95" customHeight="1" x14ac:dyDescent="0.25">
      <c r="B2" s="65"/>
      <c r="C2" s="120" t="s">
        <v>108</v>
      </c>
      <c r="D2" s="120"/>
      <c r="E2" s="120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</row>
    <row r="3" spans="1:27" s="1" customFormat="1" ht="21.95" customHeight="1" x14ac:dyDescent="0.3">
      <c r="B3" s="71"/>
      <c r="C3" s="120"/>
      <c r="D3" s="120"/>
      <c r="E3" s="120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</row>
    <row r="4" spans="1:27" s="1" customFormat="1" ht="9" customHeight="1" x14ac:dyDescent="0.25">
      <c r="B4" s="66"/>
      <c r="C4" s="66"/>
      <c r="D4" s="66"/>
      <c r="E4" s="66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</row>
    <row r="5" spans="1:27" ht="21.75" hidden="1" customHeight="1" x14ac:dyDescent="0.25">
      <c r="B5" s="13"/>
      <c r="C5" s="13"/>
      <c r="E5" s="15"/>
    </row>
    <row r="6" spans="1:27" ht="45" customHeight="1" x14ac:dyDescent="0.25">
      <c r="A6" s="118" t="s">
        <v>101</v>
      </c>
      <c r="B6" s="118"/>
      <c r="C6" s="118"/>
      <c r="D6" s="118"/>
      <c r="E6" s="118"/>
    </row>
    <row r="7" spans="1:27" ht="21.95" customHeight="1" x14ac:dyDescent="0.25">
      <c r="A7" s="16"/>
      <c r="B7" s="16"/>
      <c r="C7" s="16"/>
      <c r="D7" s="16"/>
      <c r="E7" s="16"/>
    </row>
    <row r="8" spans="1:27" ht="21.95" customHeight="1" x14ac:dyDescent="0.25">
      <c r="A8" s="118" t="s">
        <v>2</v>
      </c>
      <c r="B8" s="118"/>
      <c r="C8" s="118"/>
      <c r="D8" s="118"/>
      <c r="E8" s="118"/>
    </row>
    <row r="9" spans="1:27" ht="21.95" customHeight="1" x14ac:dyDescent="0.3">
      <c r="A9" s="17"/>
      <c r="B9" s="18"/>
      <c r="C9" s="18"/>
      <c r="D9" s="1"/>
      <c r="E9" s="2" t="s">
        <v>3</v>
      </c>
    </row>
    <row r="10" spans="1:27" ht="55.5" customHeight="1" x14ac:dyDescent="0.25">
      <c r="A10" s="68" t="s">
        <v>12</v>
      </c>
      <c r="B10" s="68" t="s">
        <v>4</v>
      </c>
      <c r="C10" s="68" t="s">
        <v>5</v>
      </c>
      <c r="D10" s="68" t="s">
        <v>6</v>
      </c>
      <c r="E10" s="70" t="s">
        <v>7</v>
      </c>
    </row>
    <row r="11" spans="1:27" ht="21.95" customHeight="1" x14ac:dyDescent="0.25">
      <c r="A11" s="68">
        <v>1</v>
      </c>
      <c r="B11" s="68">
        <v>2</v>
      </c>
      <c r="C11" s="68">
        <v>3</v>
      </c>
      <c r="D11" s="68">
        <v>4</v>
      </c>
      <c r="E11" s="68">
        <v>5</v>
      </c>
    </row>
    <row r="12" spans="1:27" ht="21.95" customHeight="1" x14ac:dyDescent="0.25">
      <c r="A12" s="68">
        <v>1</v>
      </c>
      <c r="B12" s="20" t="s">
        <v>8</v>
      </c>
      <c r="C12" s="69">
        <v>1</v>
      </c>
      <c r="D12" s="5">
        <v>180000</v>
      </c>
      <c r="E12" s="5">
        <f>C12*D12</f>
        <v>180000</v>
      </c>
    </row>
    <row r="13" spans="1:27" ht="21.95" customHeight="1" x14ac:dyDescent="0.25">
      <c r="A13" s="68">
        <v>2</v>
      </c>
      <c r="B13" s="20" t="s">
        <v>97</v>
      </c>
      <c r="C13" s="69">
        <v>0.5</v>
      </c>
      <c r="D13" s="5">
        <v>160000</v>
      </c>
      <c r="E13" s="5">
        <f t="shared" ref="E13:E31" si="0">C13*D13</f>
        <v>80000</v>
      </c>
    </row>
    <row r="14" spans="1:27" ht="21.95" customHeight="1" x14ac:dyDescent="0.25">
      <c r="A14" s="68">
        <v>3</v>
      </c>
      <c r="B14" s="20" t="s">
        <v>87</v>
      </c>
      <c r="C14" s="19">
        <v>0.75</v>
      </c>
      <c r="D14" s="5">
        <v>160000</v>
      </c>
      <c r="E14" s="5">
        <f t="shared" si="0"/>
        <v>120000</v>
      </c>
    </row>
    <row r="15" spans="1:27" ht="21.95" customHeight="1" x14ac:dyDescent="0.25">
      <c r="A15" s="75">
        <v>4</v>
      </c>
      <c r="B15" s="20" t="s">
        <v>98</v>
      </c>
      <c r="C15" s="69">
        <v>1</v>
      </c>
      <c r="D15" s="5">
        <v>115200</v>
      </c>
      <c r="E15" s="5">
        <f t="shared" si="0"/>
        <v>115200</v>
      </c>
    </row>
    <row r="16" spans="1:27" ht="21.95" customHeight="1" x14ac:dyDescent="0.25">
      <c r="A16" s="75">
        <v>5</v>
      </c>
      <c r="B16" s="20" t="s">
        <v>99</v>
      </c>
      <c r="C16" s="19">
        <f>4*1.17</f>
        <v>4.68</v>
      </c>
      <c r="D16" s="5">
        <v>115200</v>
      </c>
      <c r="E16" s="5">
        <f t="shared" si="0"/>
        <v>539136</v>
      </c>
    </row>
    <row r="17" spans="1:27" ht="21.95" customHeight="1" x14ac:dyDescent="0.25">
      <c r="A17" s="75">
        <v>6</v>
      </c>
      <c r="B17" s="20" t="s">
        <v>88</v>
      </c>
      <c r="C17" s="69">
        <v>4</v>
      </c>
      <c r="D17" s="5">
        <v>110000</v>
      </c>
      <c r="E17" s="5">
        <f t="shared" si="0"/>
        <v>440000</v>
      </c>
    </row>
    <row r="18" spans="1:27" ht="21.95" customHeight="1" x14ac:dyDescent="0.25">
      <c r="A18" s="75">
        <v>7</v>
      </c>
      <c r="B18" s="20" t="s">
        <v>89</v>
      </c>
      <c r="C18" s="69">
        <v>0.5</v>
      </c>
      <c r="D18" s="5">
        <v>115200</v>
      </c>
      <c r="E18" s="5">
        <f t="shared" si="0"/>
        <v>57600</v>
      </c>
    </row>
    <row r="19" spans="1:27" ht="21.95" customHeight="1" x14ac:dyDescent="0.25">
      <c r="A19" s="75">
        <v>8</v>
      </c>
      <c r="B19" s="20" t="s">
        <v>90</v>
      </c>
      <c r="C19" s="69">
        <v>0.5</v>
      </c>
      <c r="D19" s="5">
        <v>115200</v>
      </c>
      <c r="E19" s="5">
        <f t="shared" si="0"/>
        <v>57600</v>
      </c>
    </row>
    <row r="20" spans="1:27" ht="21.95" customHeight="1" x14ac:dyDescent="0.25">
      <c r="A20" s="75">
        <v>9</v>
      </c>
      <c r="B20" s="20" t="s">
        <v>91</v>
      </c>
      <c r="C20" s="69">
        <v>0.5</v>
      </c>
      <c r="D20" s="5">
        <v>115200</v>
      </c>
      <c r="E20" s="5">
        <f t="shared" si="0"/>
        <v>57600</v>
      </c>
    </row>
    <row r="21" spans="1:27" ht="21.95" customHeight="1" x14ac:dyDescent="0.25">
      <c r="A21" s="75">
        <v>10</v>
      </c>
      <c r="B21" s="20" t="s">
        <v>92</v>
      </c>
      <c r="C21" s="73">
        <v>0.5</v>
      </c>
      <c r="D21" s="5">
        <v>115200</v>
      </c>
      <c r="E21" s="5">
        <f t="shared" si="0"/>
        <v>57600</v>
      </c>
    </row>
    <row r="22" spans="1:27" ht="21.95" customHeight="1" x14ac:dyDescent="0.25">
      <c r="A22" s="75">
        <v>11</v>
      </c>
      <c r="B22" s="20" t="s">
        <v>85</v>
      </c>
      <c r="C22" s="69">
        <v>1</v>
      </c>
      <c r="D22" s="5">
        <v>105000</v>
      </c>
      <c r="E22" s="5">
        <f t="shared" si="0"/>
        <v>105000</v>
      </c>
    </row>
    <row r="23" spans="1:27" ht="21.95" customHeight="1" x14ac:dyDescent="0.25">
      <c r="A23" s="75">
        <v>12</v>
      </c>
      <c r="B23" s="20" t="s">
        <v>57</v>
      </c>
      <c r="C23" s="69">
        <v>0.5</v>
      </c>
      <c r="D23" s="5">
        <v>160000</v>
      </c>
      <c r="E23" s="5">
        <f t="shared" si="0"/>
        <v>80000</v>
      </c>
    </row>
    <row r="24" spans="1:27" ht="21.95" customHeight="1" x14ac:dyDescent="0.25">
      <c r="A24" s="75">
        <v>13</v>
      </c>
      <c r="B24" s="20" t="s">
        <v>93</v>
      </c>
      <c r="C24" s="69">
        <v>1</v>
      </c>
      <c r="D24" s="5">
        <v>108000</v>
      </c>
      <c r="E24" s="5">
        <f t="shared" si="0"/>
        <v>108000</v>
      </c>
    </row>
    <row r="25" spans="1:27" ht="21.95" customHeight="1" x14ac:dyDescent="0.25">
      <c r="A25" s="75">
        <v>14</v>
      </c>
      <c r="B25" s="20" t="s">
        <v>94</v>
      </c>
      <c r="C25" s="69">
        <v>1</v>
      </c>
      <c r="D25" s="5">
        <v>105000</v>
      </c>
      <c r="E25" s="5">
        <f t="shared" si="0"/>
        <v>105000</v>
      </c>
    </row>
    <row r="26" spans="1:27" ht="21.95" customHeight="1" x14ac:dyDescent="0.25">
      <c r="A26" s="75">
        <v>15</v>
      </c>
      <c r="B26" s="20" t="s">
        <v>86</v>
      </c>
      <c r="C26" s="69">
        <v>0.5</v>
      </c>
      <c r="D26" s="5">
        <v>105000</v>
      </c>
      <c r="E26" s="5">
        <f t="shared" si="0"/>
        <v>52500</v>
      </c>
    </row>
    <row r="27" spans="1:27" ht="21.95" customHeight="1" x14ac:dyDescent="0.25">
      <c r="A27" s="75">
        <v>16</v>
      </c>
      <c r="B27" s="20" t="s">
        <v>95</v>
      </c>
      <c r="C27" s="69">
        <v>1</v>
      </c>
      <c r="D27" s="5">
        <v>105000</v>
      </c>
      <c r="E27" s="5">
        <f t="shared" si="0"/>
        <v>105000</v>
      </c>
    </row>
    <row r="28" spans="1:27" ht="21.95" customHeight="1" x14ac:dyDescent="0.25">
      <c r="A28" s="75">
        <v>17</v>
      </c>
      <c r="B28" s="20" t="s">
        <v>96</v>
      </c>
      <c r="C28" s="69">
        <v>1</v>
      </c>
      <c r="D28" s="5">
        <v>105000</v>
      </c>
      <c r="E28" s="5">
        <f t="shared" si="0"/>
        <v>105000</v>
      </c>
    </row>
    <row r="29" spans="1:27" ht="21.95" customHeight="1" x14ac:dyDescent="0.25">
      <c r="A29" s="75">
        <v>18</v>
      </c>
      <c r="B29" s="20" t="s">
        <v>52</v>
      </c>
      <c r="C29" s="69">
        <v>0.5</v>
      </c>
      <c r="D29" s="5">
        <v>105000</v>
      </c>
      <c r="E29" s="5">
        <f t="shared" si="0"/>
        <v>52500</v>
      </c>
    </row>
    <row r="30" spans="1:27" ht="21.95" customHeight="1" x14ac:dyDescent="0.25">
      <c r="A30" s="75">
        <v>19</v>
      </c>
      <c r="B30" s="20" t="s">
        <v>100</v>
      </c>
      <c r="C30" s="69">
        <v>1</v>
      </c>
      <c r="D30" s="5">
        <v>105000</v>
      </c>
      <c r="E30" s="5">
        <f t="shared" si="0"/>
        <v>105000</v>
      </c>
    </row>
    <row r="31" spans="1:27" s="74" customFormat="1" ht="21.95" customHeight="1" x14ac:dyDescent="0.25">
      <c r="A31" s="75">
        <v>20</v>
      </c>
      <c r="B31" s="77" t="s">
        <v>109</v>
      </c>
      <c r="C31" s="76">
        <v>1</v>
      </c>
      <c r="D31" s="26">
        <v>115200</v>
      </c>
      <c r="E31" s="26">
        <f t="shared" si="0"/>
        <v>115200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</row>
    <row r="32" spans="1:27" ht="21.95" customHeight="1" x14ac:dyDescent="0.25">
      <c r="A32" s="78"/>
      <c r="B32" s="78" t="s">
        <v>9</v>
      </c>
      <c r="C32" s="79">
        <f>SUM(C12:C31)</f>
        <v>22.43</v>
      </c>
      <c r="D32" s="80"/>
      <c r="E32" s="80">
        <f>SUM(E12:E31)</f>
        <v>2637936</v>
      </c>
    </row>
    <row r="33" spans="1:27" ht="21.95" customHeight="1" x14ac:dyDescent="0.25">
      <c r="B33" s="119"/>
      <c r="C33" s="119"/>
      <c r="D33" s="119"/>
      <c r="E33" s="119"/>
    </row>
    <row r="34" spans="1:27" s="67" customFormat="1" ht="21.95" customHeight="1" x14ac:dyDescent="0.25">
      <c r="B34" s="72"/>
      <c r="C34" s="72"/>
      <c r="D34" s="72"/>
      <c r="E34" s="72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</row>
    <row r="35" spans="1:27" s="67" customFormat="1" ht="21.95" customHeight="1" x14ac:dyDescent="0.25">
      <c r="B35" s="72"/>
      <c r="C35" s="72"/>
      <c r="D35" s="72"/>
      <c r="E35" s="72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</row>
    <row r="36" spans="1:27" s="67" customFormat="1" ht="21.95" customHeight="1" x14ac:dyDescent="0.25">
      <c r="B36" s="72"/>
      <c r="C36" s="72"/>
      <c r="D36" s="72"/>
      <c r="E36" s="72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</row>
    <row r="37" spans="1:27" s="67" customFormat="1" ht="21.95" customHeight="1" x14ac:dyDescent="0.25">
      <c r="B37" s="72"/>
      <c r="C37" s="72"/>
      <c r="D37" s="72"/>
      <c r="E37" s="72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</row>
    <row r="38" spans="1:27" s="67" customFormat="1" ht="21.95" customHeight="1" x14ac:dyDescent="0.25">
      <c r="B38" s="72"/>
      <c r="C38" s="72"/>
      <c r="D38" s="72"/>
      <c r="E38" s="72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</row>
    <row r="39" spans="1:27" ht="21.95" customHeight="1" x14ac:dyDescent="0.25">
      <c r="A39" s="109"/>
      <c r="B39" s="109"/>
      <c r="C39" s="109"/>
      <c r="D39" s="109"/>
      <c r="E39" s="109"/>
    </row>
  </sheetData>
  <mergeCells count="6">
    <mergeCell ref="B1:E1"/>
    <mergeCell ref="A6:E6"/>
    <mergeCell ref="A8:E8"/>
    <mergeCell ref="B33:E33"/>
    <mergeCell ref="A39:E39"/>
    <mergeCell ref="C2:E3"/>
  </mergeCells>
  <pageMargins left="0.19685039370078741" right="0.11811023622047245" top="0.35433070866141736" bottom="1.1417322834645669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ՖՈՆԴ</vt:lpstr>
      <vt:lpstr>Համայնքապետարան</vt:lpstr>
      <vt:lpstr>Մերձավանի մանկապարտեզ ՀՈԱԿ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knarik melkonyan</dc:creator>
  <cp:lastModifiedBy>User</cp:lastModifiedBy>
  <cp:lastPrinted>2025-08-04T08:01:30Z</cp:lastPrinted>
  <dcterms:created xsi:type="dcterms:W3CDTF">2023-12-05T06:57:42Z</dcterms:created>
  <dcterms:modified xsi:type="dcterms:W3CDTF">2025-08-04T08:02:06Z</dcterms:modified>
</cp:coreProperties>
</file>